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172.16.1.17\data users\D1\ΚΟΙΝΑ ΑΡΧΕΙΑ\ΠΡΟΓΡΑΜΜΑΤΙΚΗ ΠΕΡΙΟΔΟΣ 2021-2027\01_ΕΣΠΑ 2021-2027\05η_Τελικός Πίνακας ΒΑ προς Επιτ_110424\"/>
    </mc:Choice>
  </mc:AlternateContent>
  <xr:revisionPtr revIDLastSave="0" documentId="13_ncr:1_{A3107FB3-773F-4263-916C-0B0E5216C2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ΒΟΡΕΙΟ ΑΙΓΑΙΟ Προτάσεις" sheetId="1" r:id="rId1"/>
    <sheet name="ΚΩΔΙΚΟΙ ΠΑΡΕΜΒΑΣΗΣ" sheetId="9" r:id="rId2"/>
  </sheets>
  <definedNames>
    <definedName name="_xlnm.Print_Area" localSheetId="0">'ΒΟΡΕΙΟ ΑΙΓΑΙΟ Προτάσεις'!$A$1:$L$108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E86" i="1"/>
  <c r="G52" i="1"/>
  <c r="G77" i="1"/>
  <c r="G76" i="1"/>
  <c r="G75" i="1"/>
  <c r="G74" i="1"/>
  <c r="G73" i="1"/>
  <c r="G72" i="1"/>
  <c r="G71" i="1"/>
  <c r="G70" i="1"/>
  <c r="G69" i="1"/>
  <c r="G68" i="1"/>
  <c r="G66" i="1"/>
  <c r="G65" i="1"/>
  <c r="G64" i="1"/>
  <c r="G63" i="1"/>
  <c r="G62" i="1"/>
  <c r="G61" i="1"/>
  <c r="G60" i="1"/>
  <c r="G59" i="1"/>
  <c r="G58" i="1"/>
  <c r="G57" i="1"/>
  <c r="G56" i="1"/>
  <c r="G55" i="1"/>
  <c r="G53" i="1"/>
  <c r="G30" i="1"/>
  <c r="G29" i="1"/>
  <c r="G28" i="1"/>
  <c r="G95" i="1" l="1"/>
  <c r="G47" i="1"/>
  <c r="G86" i="1"/>
  <c r="E125" i="1"/>
  <c r="E120" i="1" l="1"/>
  <c r="G118" i="1"/>
  <c r="G116" i="1"/>
  <c r="E133" i="1" l="1"/>
  <c r="E123" i="1" l="1"/>
  <c r="E127" i="1" s="1"/>
  <c r="G132" i="1" l="1"/>
  <c r="G127" i="1"/>
  <c r="E13" i="1" l="1"/>
  <c r="D12" i="1"/>
  <c r="F12" i="1" s="1"/>
  <c r="E12" i="1" l="1"/>
  <c r="F142" i="1" l="1"/>
  <c r="E142" i="1"/>
  <c r="G141" i="1"/>
  <c r="G140" i="1"/>
  <c r="G139" i="1"/>
  <c r="G138" i="1"/>
  <c r="G137" i="1"/>
  <c r="G142" i="1" l="1"/>
  <c r="J18" i="1"/>
  <c r="G133" i="1"/>
  <c r="G131" i="1"/>
  <c r="G130" i="1"/>
  <c r="G129" i="1"/>
  <c r="G126" i="1"/>
  <c r="G124" i="1"/>
  <c r="G123" i="1"/>
  <c r="G122" i="1"/>
  <c r="G119" i="1"/>
  <c r="G117" i="1"/>
  <c r="G115" i="1"/>
  <c r="D19" i="1"/>
  <c r="G120" i="1" l="1"/>
  <c r="E134" i="1"/>
  <c r="E143" i="1" s="1"/>
  <c r="G125" i="1"/>
  <c r="J17" i="1" l="1"/>
  <c r="J19" i="1" s="1"/>
  <c r="G143" i="1"/>
  <c r="G134" i="1"/>
  <c r="E47" i="1"/>
  <c r="F95" i="1" l="1"/>
  <c r="E95" i="1"/>
  <c r="F107" i="1" l="1"/>
  <c r="L10" i="1" s="1"/>
  <c r="E107" i="1"/>
  <c r="J103" i="1"/>
  <c r="I103" i="1"/>
  <c r="H103" i="1"/>
  <c r="F103" i="1"/>
  <c r="E103" i="1"/>
  <c r="J99" i="1"/>
  <c r="I99" i="1"/>
  <c r="H99" i="1"/>
  <c r="F99" i="1"/>
  <c r="E99" i="1"/>
  <c r="J95" i="1"/>
  <c r="I95" i="1"/>
  <c r="H95" i="1"/>
  <c r="J86" i="1"/>
  <c r="H86" i="1"/>
  <c r="F86" i="1"/>
  <c r="L6" i="1" s="1"/>
  <c r="H47" i="1"/>
  <c r="F47" i="1"/>
  <c r="L5" i="1" s="1"/>
  <c r="K9" i="1"/>
  <c r="E108" i="1" l="1"/>
  <c r="E144" i="1" s="1"/>
  <c r="K7" i="1"/>
  <c r="K5" i="1"/>
  <c r="J5" i="1" s="1"/>
  <c r="K8" i="1"/>
  <c r="G99" i="1"/>
  <c r="G103" i="1"/>
  <c r="K10" i="1"/>
  <c r="J10" i="1" s="1"/>
  <c r="G107" i="1"/>
  <c r="L7" i="1"/>
  <c r="L8" i="1"/>
  <c r="F108" i="1"/>
  <c r="F144" i="1" s="1"/>
  <c r="K6" i="1"/>
  <c r="J6" i="1" s="1"/>
  <c r="L9" i="1"/>
  <c r="J9" i="1" s="1"/>
  <c r="J7" i="1" l="1"/>
  <c r="J8" i="1"/>
  <c r="G108" i="1"/>
  <c r="G144" i="1" s="1"/>
  <c r="L11" i="1"/>
  <c r="K11" i="1"/>
  <c r="J11" i="1" l="1"/>
</calcChain>
</file>

<file path=xl/sharedStrings.xml><?xml version="1.0" encoding="utf-8"?>
<sst xmlns="http://schemas.openxmlformats.org/spreadsheetml/2006/main" count="333" uniqueCount="215">
  <si>
    <t>ΒΟΡΕΙΟ ΑΙΓΑΙΟ</t>
  </si>
  <si>
    <t>ΠΦΥ, ΕΚΑΒ, Τηλεϊατρική, Ψυχ. Υγεία, Δημ.Υγεία, διαγνωστικός εξοπλισμός υψηλού κόστους</t>
  </si>
  <si>
    <t>Δευτεροβάθμια &amp; τριτοβάθμια περίθαλψη</t>
  </si>
  <si>
    <t>Χρηματοδοτική βαρύτητα δευτεροβάθμιας-τριτοβάθμιας</t>
  </si>
  <si>
    <t>Σύνολο</t>
  </si>
  <si>
    <t>128 - Υγειονομικές υποδομές</t>
  </si>
  <si>
    <t>129- Εξοπλισμός υγείας</t>
  </si>
  <si>
    <t>130- Περιουσιακά στοιχεία υγείας - Κινητός εξοπλισμός</t>
  </si>
  <si>
    <t>131-Τηλεϊατρική</t>
  </si>
  <si>
    <t>132-Εξοπλισμός έκτακτης ανάγκης</t>
  </si>
  <si>
    <t>019 Υπηρεσίες και εφαρμογές ηλεκτρονικής υγείας (συμπεριλαμβανομένης της ηλεκτρονικής φροντίδας, του Διαδικτύου των πραγμάτων για σωματική δραστηριότητα και της υποβοηθούμενης από το περιβάλλον διαβίωσης)</t>
  </si>
  <si>
    <t>019</t>
  </si>
  <si>
    <t>ΧΩΡΟΘΕΤΗΣΗ ΠΡΟΤΑΣΗΣ ΣΤΗΝ ΠΕΡΙΦΕΡΕΙΑ</t>
  </si>
  <si>
    <t xml:space="preserve">Σύνολο </t>
  </si>
  <si>
    <t xml:space="preserve">ΕΧΟΥΝ ΥΠΟΒΛΗΘΕΙ ΟΙ ΠΡΟΤΑΣΕΙΣ ΣΤΟ ΤΑΑ (RRF); </t>
  </si>
  <si>
    <t>ΣΥΜΠΛΗΡΩΜΑΤΙΚΕΣ ΟΜΟΕΙΔΕΙΣ ΠΡΟΤΑΣΕΙΣ ΣΤΟ ΤΑΑ (π/υ σε ευρώ)</t>
  </si>
  <si>
    <t xml:space="preserve">ΠΦΥ, ΕΚΑΒ, Τηλεϊατρική, Ψυχ. Υγεία, Δημ.Υγεία, διαγνωστικός εξοπλισμός υψηλού κόστους </t>
  </si>
  <si>
    <t>ΑΝΑΓΚΕΣ/προτάσεις</t>
  </si>
  <si>
    <t>ΔΙΚΑΙΟΥΧΟΣ ΣΥΜΦΩΝΑ ΜΕ ΤΗΝ ΠΡΟΤΑΣΗ</t>
  </si>
  <si>
    <t>Π/Υ ΠΡΟΤΑΣΗΣ</t>
  </si>
  <si>
    <t xml:space="preserve"> (ΝΑΙ/ΟΧΙ)</t>
  </si>
  <si>
    <t>Π/Υ ΠΡΟΤΑΣΕΩΝ</t>
  </si>
  <si>
    <t>ΥΠΕ/ (ΚΥ - Μονάδες και Ιατρεία ΠΦΥ)</t>
  </si>
  <si>
    <t xml:space="preserve">ΠΑΛΑΙΟΤΗΤΑ ΕΞΟΠΛΙΣΜΟΥ </t>
  </si>
  <si>
    <t>2η ΥΠΕ</t>
  </si>
  <si>
    <t>ΌΧΙ</t>
  </si>
  <si>
    <t>ΥΠΕ/ΠΦΥ (ΤΟΜΥ, ΚΟΜΥ)</t>
  </si>
  <si>
    <t>ΥΠΕ/ ΝΟΣΟΚΟΜΕΙΑ Β΄ΒΑΘΜΙΑ /Γ΄ΒΑΘΜΙΑ για αντίστοιχες υποδομές Υγειονομικών Μονάδων</t>
  </si>
  <si>
    <t>ΠΑΛΑΙΟΤΗΤΑ ΕΞΟΠΛΙΣΜΟΥ - ΒΕΛΤΙΩΣΗ ΠΑΡΕΧΟΜΕΝΩΝ ΥΠΗΡΕΣΙΩΝ</t>
  </si>
  <si>
    <t xml:space="preserve">ΥΠΟΥΡΓΕΙΟ/ΝΟΣΟΚΟΜΕΙΑ/ υποδομές για Κέντρα Τραύματος </t>
  </si>
  <si>
    <t>Μακροχρόνια Φροντίδα Υγείας (LTC)</t>
  </si>
  <si>
    <t>ΥΠΟΥΡΓΕΙΟ/ΝΟΣΟΚΟΜΕΙΑ/ υποδομές για κατ΄οίκον νοσηλεία/μακροχρόνια φροντίδα</t>
  </si>
  <si>
    <t>ΥΠΟΥΡΓΕΙΟ/ΝΟΣΟΚΟΜΕΙΑ/ υποδομές για Κέντρα Αποκατάστασης</t>
  </si>
  <si>
    <t>ΨΥΧΙΚΗ ΥΓΕΙΑ</t>
  </si>
  <si>
    <t>ΥΠΟΥΡΓΕΙΟ/ΥΠΕ/ΝΟΣΟΚΟΜΕΙΑ υποδομές για Ψυχική Υγεία</t>
  </si>
  <si>
    <t>ΑΝΤΙΜΕΤΩΠΙΣΗ ΕΞΑΡΤΗΣΕΩΝ</t>
  </si>
  <si>
    <t>ΥΠΟΥΡΓΕΙΟ/ΥΠΕ/ΝΟΣΟΚΟΜΕΙΑ υποδομές για Εξαρτήσεις</t>
  </si>
  <si>
    <t xml:space="preserve"> ΕΚΑΒ</t>
  </si>
  <si>
    <t>Υποδομές για Σταθμούς ΕΚΑΒ &amp; Λοιπές Υποδομές</t>
  </si>
  <si>
    <t>ΕΟΔΥ</t>
  </si>
  <si>
    <t>Υποδομές για Εργαστήρια και λοιπές υποδομές Δημόσιας Υγείας</t>
  </si>
  <si>
    <t>ΣΥΝΟΛΟ 128</t>
  </si>
  <si>
    <t>ΥΠΕ/ Εξοπλισμός Πρωτοβάθμιας Φροντίδας Υγείας (ΠΦΥ) για Κέντρα Υγείας, ΤΟΜΥ, ΚΟΜΥ, Λοιπές Μονάδες ΠΦΥ (περιλαμβάνεται Ιατροτεχνολογικός και Ξενοδοχειακός Εξοπλισμός)</t>
  </si>
  <si>
    <t>ΓΝ ΜΥΤΙΛΗΝΗΣ</t>
  </si>
  <si>
    <t>ΠΡΟΜΗΘΕΙΑ 2 ΦΟΡΗΤΩΝ ΨΗΦΙΑΚΩΝ ΑΚΤΙΝΟΛΟΓΙΚΩΝ</t>
  </si>
  <si>
    <t>ΠΡΟΜΗΘΕΙΑ ΥΠΕΡΗΧΟΥ ΓΕΝΙΚΗΣ ΧΡΗΣΗΣ</t>
  </si>
  <si>
    <t>ΠΡΟΜΗΘΕΙΑ ΓΥΝΑΙΚΟΛΟΓΙΚΟΥ ΥΠΕΡΗΧΟΥ</t>
  </si>
  <si>
    <t>ΠΡΟΜΗΘΕΙΑ ΨΗΦΙΑΚΟΥ ΑΚΤΙΝΟΛΟΓΙΚΟΥ ΟΡΟΦΗΣ</t>
  </si>
  <si>
    <t>ΓΝ-ΚΥ ΛΗΜΝΟΥ</t>
  </si>
  <si>
    <t>ΚΕΝΤΡΙΚΕΣ ΚΛΙΜΑΤΙΣΤΙΚΕΣ ΜΟΝΑΔΕΣ ΨΥΞΗΣ ΘΕΡΜΑΝΣΗΣ</t>
  </si>
  <si>
    <t xml:space="preserve">ΚΥΚΛΟΦΟΡΗΤΕΣ ΨΥΞΗΣ ΘΕΡΜΑΝΣΗΣ </t>
  </si>
  <si>
    <t>FAN COIL ΤΟΙΧΟΥ ΨΥΞΗΣ ΘΕΡΜΑΝΣΗΣ</t>
  </si>
  <si>
    <t>ΚΛΙΜΑΤΙΣΤΙΚΑ</t>
  </si>
  <si>
    <t>ΑΝΑΒΑΘΜΙΣΗ ΔΥΟ ΑΝΕΛΚΥΣΤΗΡΩΝ</t>
  </si>
  <si>
    <t>ΤΗΛΕΦΩΝΙΚΟ ΚΕΝΤΡΟ</t>
  </si>
  <si>
    <t>ΓΡΑΦΕΙΑ</t>
  </si>
  <si>
    <t>ΚΑΡΕΚΛΕΣ ΘΑΛΑΜΩΝ</t>
  </si>
  <si>
    <t>ΑΝΤΙΚΑΤΑΣΤΑΣΗ 5 ΠΡΟΒΟΛΕΩΝ ΧΕΙΡΟΥΡΓΕΙΟΥ</t>
  </si>
  <si>
    <t>ΑΝΤΙΚΑΤΑΣΤΑΣΗ 4 ΧΕΙΡΟΥΡΓΙΚΩΝ ΤΡΑΠΕΖΙΩΝ</t>
  </si>
  <si>
    <t>ΑΝΤΙΚΑΤΑΣΤΑΣΗ 4 ΔΙΑΘΕΡΜΙΩΝ</t>
  </si>
  <si>
    <t>ΑΝΤΙΚΑΤΑΣΤΑΣΗ 5 ΑΝΑΙΣΘΗΣΙΟΛΟΓΙΚΩΝ ΜΗΧ</t>
  </si>
  <si>
    <t>ΚΛΙΒΑΝΟΣ ΘΕΡΜΟΕΥΑΙΣΘΗΤΩΝ</t>
  </si>
  <si>
    <t>ΑΝΤΙΚΑΤΑΣΤΑΣΗ 2 ΚΛΙΒΑΝΩΝ ΑΠΟΣΤΕΙΡΩΣΗΣ</t>
  </si>
  <si>
    <t>ΑΝΤΙΚΑΤΑΣΤΑΣΗ 2 ΠΛΥΝΤΗΡΙΩΝ ΧΕΙΡΟΥΡΓΙΚΩΝ ΕΡΓΑΛΕΙΩΝ</t>
  </si>
  <si>
    <t>ΠΡΟΜΗΘΕΙΑ ΛΑΠΑΡΟΣΚΟΠΙΚΟΥ ΠΥΡΓΟΥ</t>
  </si>
  <si>
    <t>ΠΡΟΜΗΘΕΙΑ ΟΥΡΟΛΟΓΙΚΟΥ ΠΥΡΓΟΥ</t>
  </si>
  <si>
    <t>ΠΡΟΜΗΘΕΙΑ ΕΝΕΡΓΟΥ ΕΞΟΠΛΙΣΜΟΥ ΔΙΚΤΥΟΥ (ΚΕΝΤΡΙΚΟ BACKBONE SWITCH, ΑΝΤΙΚΑΤΑΣΤΑΣΗ ΤΟΠΙΚΩΝ SWITCH,ΚΕΝΤΡΙΚΟΥ SERVER ΕΦΑΡΜΟΓΩΝ κτλ)</t>
  </si>
  <si>
    <t>ΥΠΟΥΡΓΕΙΟ/ΥΠΕ/ΝΟΣΟΚΟΜΕΙΑ εξοπλισμός  για Ψυχική Υγεία, για Υγειονομικές Μονάδες που δραστηριοποιούνται στην Ψυχική Υγεία.</t>
  </si>
  <si>
    <t>ΥΠΟΥΡΓΕΙΟ/ΥΠΕ/ΝΟΣΟΚΟΜΕΙΑ εξοπλισμός  για Εξαρτήσεις, για Υγειονομικές Μονάδες που δραστηριοποιούνται στην ΑΝΤΙΜΕΤΩΠΙΣΗ ΕΞΑΡΤΗΣΕΩΝ</t>
  </si>
  <si>
    <t>λοιπός εξοπλισμός</t>
  </si>
  <si>
    <t>Εξοπλισμός  για Εργαστήρια και λοιπός εξοπλισμός Δημόσιας Υγείας</t>
  </si>
  <si>
    <t>ΣΥΝΟΛΟ 129</t>
  </si>
  <si>
    <t xml:space="preserve">Νοσοκομεία/ Κινητός Εξοπλισμός για κάλυψη γενικών αναγκών/κατ΄οίκον νοσηλεία, όπου αυτή έχει αναπτυχθεί </t>
  </si>
  <si>
    <t>ΨΥΧΙΚΗ ΥΓΕΙΑ/ για Υγειονομικές Μονάδες που δραστηριοποιούνται στην Ψυχική Υγεία</t>
  </si>
  <si>
    <t>ΚΕΘΕΑ/ΟΚΑΝΑ/για Υγειονομικές Μονάδες που δραστηριοποιούνται στην ΑΝΤΙΜΕΤΩΠΙΣΗ ΕΞΑΡΤΗΣΕΩΝ</t>
  </si>
  <si>
    <t>ΔΗΜΟΣΙΑ ΥΓΕΙΑ , ΕΟΔΥ κ.α. (κινητά κλιμάκια)</t>
  </si>
  <si>
    <t>Κινητός Εξοπλισμός (αυτοκίνητα-μοτοσυκλέτες-πλωτά-εναέρια μέσα)</t>
  </si>
  <si>
    <t>ΣΥΝΟΛΟ 130</t>
  </si>
  <si>
    <t>Επέκταση  ή εκσυγχρονισμος υφιστάμενου δικτύου</t>
  </si>
  <si>
    <t>Νέο δΊκτυο</t>
  </si>
  <si>
    <t>ΣΥΝΟΛΟ 131</t>
  </si>
  <si>
    <t>προστασία δημόσιας υγείας σε μείζονες απειλές</t>
  </si>
  <si>
    <t>τεχνολογικά μέσα για εξ αποστάσεως υπηρεσίες</t>
  </si>
  <si>
    <t>ΣΥΝΟΛΟ 132</t>
  </si>
  <si>
    <t xml:space="preserve">ΚΥ εξοπλισμός για RIS PACs </t>
  </si>
  <si>
    <t>Νοσοκομεια εξοπλισμός για την εφαρμογή RIS PACs</t>
  </si>
  <si>
    <t>ΣΥΝΟΛΟ 019</t>
  </si>
  <si>
    <t>ΣΥΝΟΛΑ</t>
  </si>
  <si>
    <t>ΠΙΝΑΚΑΣ: ΠΡΟΤΑΣΕΙΣ ΕΤΠΑ ΦΟΡΕΩΝ ΥΓΕΙΑΣ - ΠΕΡΙΦΕΡΕΙΑ ΒΟΡΕΙΟΥ ΑΙΓΑΙΟΥ - ΕΣΠΑ 2021-2027</t>
  </si>
  <si>
    <t>ΣΥΝΤΟΜΟΣ ΤΙΤΛΟΣ ΠΡΟΤΑΣΗΣ            (ΟΜΟΙΕΣ ΠΡΟΤΑΣΕΙΣ ΙΔΙΟΥ ΦΟΡΕΑ ΑΘΡΟΙΖΟΝΤΑΙ)</t>
  </si>
  <si>
    <t>Παρατηρήσεις</t>
  </si>
  <si>
    <t>ΠΡΟΓΡΑΜΜΑΤΙΚΑ ΣΤΟΙΧΕΙΑ ΤΟΥ ΠΡΟΓΡΑΜΜΑΤΟΣ 
"ΒΟΡΕΙΟ ΑΙΓΑΙΟ"
ΠΙΝΑΚΑΣ 1 - ΕΝΗΜΕΡΩΣΗ</t>
  </si>
  <si>
    <t>Προτάσεις Φορέων Υγείας
ΠΡΟΓΡΑΜΜΑ 
"ΒΟΡΕΙΟ ΑΙΓΑΙΟ"</t>
  </si>
  <si>
    <t>Α/Α Ιεράρχησης</t>
  </si>
  <si>
    <t>Σύνολο Προτάσεων σε Π. ΒΟΡΕΙΟ ΑΙΓΑΙΟ</t>
  </si>
  <si>
    <t>Αναβάθμιση των υποδομών 6 ΚΥ (Εκτιμώμενος προϋπολογισμός)</t>
  </si>
  <si>
    <t>ΒΟΡΕΙΟ ΑΙΓΑΙΟ Σ.Δ.Δ. σύμφωνα με εγκεκριμένους πόροους (ΟΚΤ 2022)</t>
  </si>
  <si>
    <t>Προγραμματικά Στοιχεία του Προγράμματος - ΕΚΤ</t>
  </si>
  <si>
    <t>Προτάσεις Φορέων Υγείας - EKT</t>
  </si>
  <si>
    <t>160 - Μέτρα για τη βελτίωση της προσβασιμότητας,
αποτελεσματικότητα και ανθεκτικότητα του συστήματος υγειονομικής περίθαλψης
(εκτός υποδομής)</t>
  </si>
  <si>
    <t>161 - Μέτρα για τη βελτίωση της πρόσβασης στη μακροχρόνια περίθαλψη
(εξαιρουμένων των υποδομών)</t>
  </si>
  <si>
    <t>ΑΡΧΙΚΟΣ ΣΧΕΔΙΑΣΜΟΣ - ΔΙΑΘΕΣΙΜΑ  ΣΥΝΟΛΟ ΠΕΡΙΦΕΡΕΙΑΣ ΣΤΟ ΣΧΕΔΙΟ ΤΟΥ ΠΕΠ</t>
  </si>
  <si>
    <t>ΕΠΕΝΔΥΣΕΙΣ ΕΤΠΑ</t>
  </si>
  <si>
    <t>ΕΠΕΝΔΥΣΕΙΣ Ε.Κ.Τ.</t>
  </si>
  <si>
    <t xml:space="preserve">Α/Α Ιεράρχησης  </t>
  </si>
  <si>
    <t>ΠΑΡΑΤΗΡΗΣΕΙΣ</t>
  </si>
  <si>
    <t>ΕΧΟΥΝ ΥΠΟΒΛΗΘΕΙ ΟΙ ΠΡΟΤΑΣΕΙΣ ΣΤΟ ΤΑΑ (RRF);</t>
  </si>
  <si>
    <t>ΠΦΥ</t>
  </si>
  <si>
    <t>Υπηρεσίες Π.Φ.Υ. - ΔΗΜΟΣΙΑΣ ΥΓΕΙΑΣ (ΤΟΜΥ, ΚΟΜΥ, κινητές ομάδες κ.λπ.)</t>
  </si>
  <si>
    <t>Μονάδες ψυχικής υγείας για παιδιά και εφήβους</t>
  </si>
  <si>
    <t>Κινητή Μονάδα για παιδιά και εφήβους (για 2 έτη)</t>
  </si>
  <si>
    <t>Υπηρεσίες Ψυχικής Υγείας</t>
  </si>
  <si>
    <t>ΕΞΑΡΤΗΣΕΙΣ</t>
  </si>
  <si>
    <t>Υπηρεσίες για την αντιμετώπιση των εξαρτήσεων</t>
  </si>
  <si>
    <t>ΚΕΝΤΡΟ ΘΕΡΑΠΕΙΑΣ ΕΞΑΡΤΗΜΕΝΩΝ ΑΤΟΜΩΝ (ΚΕΘΕΑ)</t>
  </si>
  <si>
    <t>ΟΡΓΑΝΙΣΜΟΣ ΚΑΤΑ ΤΩΝ ΝΑΡΚΩΤΙΚΩΝ (ΟΚΑΝΑ)</t>
  </si>
  <si>
    <t>Υπηρεσίες καταπολέμησης και αντιμετώπισης εξαρτήσεων</t>
  </si>
  <si>
    <t>ΣΥΝΟΛΟ 160</t>
  </si>
  <si>
    <t>161 Μέτρα για τη βελτίωση της πρόσβασης στη μακροχρόνια περίθαλψη</t>
  </si>
  <si>
    <t>ΣΥΝΟΛΟ 161</t>
  </si>
  <si>
    <t>ΣΥΝΟΛΟ ΕΚΤ</t>
  </si>
  <si>
    <t>ΠΡΟΓΡΑΜΜΑ "ΒΟΡΕΙΟ ΑΙΓΑΙΟ"</t>
  </si>
  <si>
    <t>Διατήρηση σε λειτουργία των 2 ΤΟΜΥ έως 2025</t>
  </si>
  <si>
    <t>Κέντρα Ψυχικής Υγείας</t>
  </si>
  <si>
    <t>Μονάδα έγκαιρης παρέμβαησς στην Ψύχωση</t>
  </si>
  <si>
    <t>Μονάδες ψυχικής υγείας για τη διακομιδή ακούσιων νοσηλειών</t>
  </si>
  <si>
    <t>Κινητή μονάδα διακομιδής ακούσιων νοσηλειών</t>
  </si>
  <si>
    <t>ΓΝ ΧΙΟΥ ΣΚΥΛΙΤΣΕΙΟ</t>
  </si>
  <si>
    <t>ΠΡΟΓΡΑΜΜΑ ΥΠΗΡΕΣΙΩΝ ΠΡΟΛΗΨΗΣ</t>
  </si>
  <si>
    <t>ΒΟΡΕΙΟ ΑΙΓΑΙΟ  Σ.Δ.Δ. σύμφωνα με εγκεκριμένους πόροους (ΟΚΤ 2022)</t>
  </si>
  <si>
    <t>Προτάσεις Φορέων Υγείας - ΕΤΠΑ</t>
  </si>
  <si>
    <t>Προγραμματικά Στοιχεία του Προγράμματος - ΕΤΠΑ</t>
  </si>
  <si>
    <t>Δράσεις Μακροχρόνιας φροντίδας Υγείας</t>
  </si>
  <si>
    <t>Συνέργεια με ΕΤΠΑ και Τ.Α.Α. (τηλεϊατρική) και μετά από πιλοτική στο ΠΑΔΚΣ</t>
  </si>
  <si>
    <t>Υποστήριξη των ΚοιΣΠΕ ψυχικής υγείας υφιστάμενων ή νέων, ως προς την ιδιότητα της μονάδας ψυχικής  υγείας</t>
  </si>
  <si>
    <t>Μετά από Τ.Α.Α.</t>
  </si>
  <si>
    <t>Συνέργεια με ΕΤΠΑ - Management LTC</t>
  </si>
  <si>
    <t>Management LTC</t>
  </si>
  <si>
    <t>Λειτουργία 12 νέων ΤΟΜΥ</t>
  </si>
  <si>
    <t>Ενίσχυση εφαρμογής και υποστήριξη λειτουργίας του δικτύου μονάδων της ΠΦΥ με φορείς υγείας και κοινωνικούς φορείς στην  κοινότητα</t>
  </si>
  <si>
    <t>Ενίσχυση Μονάδων  Υγείας για κατ' οίκον παροχή υπηρεσιών υγείας (υπηρεσίες μαιευτικής,  ανακουφιστικής φροντίδας, αποκατάστασης, τελικού σταδίου  - αφορούν βρέφη, παιδιά, ενήλικες και ηλικιωμένους)</t>
  </si>
  <si>
    <t>Διασφάλισης της δημόσιας υγείας (ιδίως διάγνωση και  κάλυψη υγειονομικών αναγκών ευάλωτων και μετακινούμενων πληθυσμών)</t>
  </si>
  <si>
    <t>Εξ' αποστάσεως παρακολούθηση χρονίων πασχόντωνμε χρήση τεχνολογικού εξοπλισμού (ψηφιακά τεχνολογικά προϊόντα) E-health-ΤΠΕ)</t>
  </si>
  <si>
    <t xml:space="preserve"> ΣΥΝΟΛΟ  ΕΤΠΑ</t>
  </si>
  <si>
    <t>ΓΕΝΙΚΟ ΣΥΝΟΛΟ ΕΤΠΑ ΚΑΙ ΕΚΤ</t>
  </si>
  <si>
    <t>ΚΩΔΙΚΟΣ ΠΑΡΕΜΒΑΣΗΣ</t>
  </si>
  <si>
    <t>ΤΑΜΕΙΟ</t>
  </si>
  <si>
    <t>ΚΑΤΗΓΟΡΙΑ</t>
  </si>
  <si>
    <t>ΚΩΔΙΚΟΣ ΠΑΡΕΜΒΑΣΗΣ 019</t>
  </si>
  <si>
    <t>ΕΤΠΑ</t>
  </si>
  <si>
    <t>Υπηρεσίες και εφαρμογές ηλεκτρονικής υγείας (συμπεριλαμβάνονται η ηλεκτρονική περίθαλψη, το διαδίκτυο των πραγμάτων για τη φυσική δραστηριότητα και η υποβοηθούμενη από το περιβάλλον αυτόνομη διαβίωση)</t>
  </si>
  <si>
    <t>ΚΩΔΙΚΟΣ ΠΑΡΕΜΒΑΣΗΣ 128</t>
  </si>
  <si>
    <t>Υποδομές στον Τομέα της Υγείας</t>
  </si>
  <si>
    <t>ΚΩΔΙΚΟΣ ΠΑΡΕΜΒΑΣΗΣ 129</t>
  </si>
  <si>
    <t>Υγειονομικός εξοπλισμός</t>
  </si>
  <si>
    <t>ΚΩΔΙΚΟΣ ΠΑΡΕΜΒΑΣΗΣ 130</t>
  </si>
  <si>
    <t>Κινητά περιουσιακά στοιχεία στον τομέα της Υγείας</t>
  </si>
  <si>
    <t>ΚΩΔΙΚΟΣ ΠΑΡΕΜΒΑΣΗΣ 131</t>
  </si>
  <si>
    <t>Ψηφιοποίηση στον τομέα της υγειονομικής περίθαλψης</t>
  </si>
  <si>
    <t>ΚΩΔΙΚΟΣ ΠΑΡΕΜΒΑΣΗΣ 132</t>
  </si>
  <si>
    <t>Εξοπλισμός έκτακτης ανάγκης</t>
  </si>
  <si>
    <t>ΚΩΔΙΚΟΣ ΠΑΡΕΜΒΑΣΗΣ 160</t>
  </si>
  <si>
    <t>ΕΚΤ</t>
  </si>
  <si>
    <t>Μέτρα για τη βελτίωση της προσβασιμότητας</t>
  </si>
  <si>
    <t>ΚΩΔΙΚΟΣ ΠΑΡΕΜΒΑΣΗΣ 161</t>
  </si>
  <si>
    <t>Μέτρα για τη βελτίωση της πρόσβασης στη μακροχρόνια περίθαλψη (εξαιρουμένων των υποδομών)</t>
  </si>
  <si>
    <t>ΔΙΑΘΕΣΙΜΑ ΠΕΡΙΦΕΡΕΙΑΣ  ΣΤΟ ΣΧΕΔΙΟ ΤΟΥ ΠΠ</t>
  </si>
  <si>
    <t xml:space="preserve">Συμφωνηθείσα ποσόστωση ΕΕ - ΕΥΔ Περιφερειών - Υ.Υ. </t>
  </si>
  <si>
    <t>ΠΦΥ ΚΟΜΥ</t>
  </si>
  <si>
    <t>Λειτουργία έως 9 ΚΟΜΥ</t>
  </si>
  <si>
    <r>
      <t xml:space="preserve">3. Συνιστώμενες ενέργειες για κάθε προτεραιότητα της Συμφωνίας Εταιρικής Σχέσης, με αναφορά στην περιφερειακή χαρτογράφηση των αναγκών </t>
    </r>
    <r>
      <rPr>
        <b/>
        <u/>
        <sz val="12"/>
        <color theme="1"/>
        <rFont val="Calibri"/>
        <family val="2"/>
        <charset val="161"/>
        <scheme val="minor"/>
      </rPr>
      <t>(έως 9 ΚΟΜΥ)</t>
    </r>
  </si>
  <si>
    <t>Ο Π/Υ του έργου θα προκύψει από την ολοκλήρωση της μελέτης.</t>
  </si>
  <si>
    <t>ΓΝ-ΚΥ Λήμνου</t>
  </si>
  <si>
    <t>Σύνταξη τεχνικών μελετών για την αναβάθμιση των υποδομών ΓΝ-ΚΥ Λήμνου</t>
  </si>
  <si>
    <t>Αναβάθμιση των υποδομών ΓΝ-ΚΥ Λήμνου</t>
  </si>
  <si>
    <t xml:space="preserve">  Ίδρυση και λειτουργία Συνδυαστικής Μονάδας Αντιμετώπισης Εξαρτήσεων</t>
  </si>
  <si>
    <t>ΑΝΑΘΕΩΡΗΜΕΝΟΣ Π/Υ ΑΠΌ ΥΠΕ, 30-5-23</t>
  </si>
  <si>
    <t>ΑΝΑΘΕΩΡΗΜΕΝΟΣ Π/Υ ΑΠΌ ΥΠΕ, 30-5-23. Σε περίπτωση λειτουργίας ΣΥΖΕΥΞΙΣ ΙΙ, δεν θα υφίσταται</t>
  </si>
  <si>
    <t>Ο Π/Υ για τις δράσεις ΨΥ αφορά λειτουργία 3 ετών</t>
  </si>
  <si>
    <t>Κέντρο ψυχικής υγείας</t>
  </si>
  <si>
    <t>Σύνταξη τεχνικών μελετών για την αναβάθμιση έξι (6) κέντρων υγείας Περιφέρειας Β. Αιγαίου (ΟΠΣ 5154719)</t>
  </si>
  <si>
    <t xml:space="preserve">Επικαιροποιημένος Π/Υ. Το έργο έχει  ενταχθεί στο RRF για 18μηνη χρηματοδότηση. Η μετάβαση στο ΠΕΠ θα γίνει μετά τη λήξη του 18μηνου (Β Εξάμηνο 2025).  </t>
  </si>
  <si>
    <t>Sustainability σύμφωνα με το από 30/8/2023 έγγραφο της ΕΥΔ ΕΠ Β.Α.</t>
  </si>
  <si>
    <t>ΑΝΑΓΚΕΣ / ΠΡΟΤΑΣΕΙΣ 
ΑΝΑ ΚΩΔΙΚΟ ΠΑΡΕΜΒΑΣΗΣ</t>
  </si>
  <si>
    <t>Πιθανή συνέργεια με ΕΤΠΑ. Επιακιροποίηση Π/Υ ΟΚΤ 2023. ΚΥΑ 91986 (ΦΕΚ Β/5947/12.10.23)</t>
  </si>
  <si>
    <t>Π/Υ 3ετίας. Η πρόταση υπάρχει στην έγκριση σκοπιμότητας. Με νεότερη ενημέρωση της  Δ/νσης ΨΥΧ Υγείας επανεξετάζεται η ένταξη στο ΕΣΠΑ 2021-2027</t>
  </si>
  <si>
    <t>Π/Υ 3ετίας. Το έργο έχει ενταχθεί στο RRFγια 18μηνη χρηματοδότηση . Η μετάβαση στο ΠΕΠ θα γίνει μετά τη λήξη του 18μηνου (Β Εξάμηνο 2025). Η πρόταση υπάρχει στην έγκριση σκοπιμότητας. Με νεότερη ενημέρωση της  Δ/νσης ΨΥΧ Υγείας επανεξετάζεται η ένταξη στο ΕΣΠΑ 2021-2027</t>
  </si>
  <si>
    <r>
      <t xml:space="preserve">1α. Συνιστώμενες ενέργειες για κάθε προτεραιότητα της Συμφωνίας Εταιρικής Σχέσης, με αναφορά στην περιφερειακή χαρτογράφηση των αναγκών </t>
    </r>
    <r>
      <rPr>
        <b/>
        <u/>
        <sz val="11"/>
        <color theme="1"/>
        <rFont val="Calibri"/>
        <family val="2"/>
        <charset val="161"/>
        <scheme val="minor"/>
      </rPr>
      <t>(ΤΟΜΥ)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b/>
        <sz val="12"/>
        <color theme="1"/>
        <rFont val="Calibri"/>
        <family val="2"/>
        <charset val="161"/>
        <scheme val="minor"/>
      </rPr>
      <t xml:space="preserve">Εκτίμηση Συνολικής Δημόσιας Δαπάνης διατήρησης σε λειτουργία (sustainability)  2 ΤΟΜΥ που ήδη λειτουργούν για2 έτη </t>
    </r>
  </si>
  <si>
    <r>
      <t xml:space="preserve">2α. Συνιστώμενες ενέργειες για κάθε προτεραιότητα της Συμφωνίας Εταιρικής Σχέσης, με αναφορά στην περιφερειακή χαρτογράφηση των αναγκών </t>
    </r>
    <r>
      <rPr>
        <b/>
        <u/>
        <sz val="11"/>
        <color theme="1"/>
        <rFont val="Calibri"/>
        <family val="2"/>
        <charset val="161"/>
        <scheme val="minor"/>
      </rPr>
      <t>(ΤΟΜΥ)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b/>
        <sz val="12"/>
        <color theme="1"/>
        <rFont val="Calibri"/>
        <family val="2"/>
        <charset val="161"/>
        <scheme val="minor"/>
      </rPr>
      <t>Εκτίμηση Συνολικής Δημόσιας Δαπάνης υπολειπόμενων 12 Νέων ΤΟΜΥ για 5 έτη (εφόσον επιτευχθεί το 100% των Ομάδων, με μετριοπαθή υπολογισμό για τη στελέχωση)</t>
    </r>
  </si>
  <si>
    <r>
      <rPr>
        <b/>
        <sz val="12"/>
        <rFont val="Calibri"/>
        <family val="2"/>
        <charset val="161"/>
      </rPr>
      <t xml:space="preserve">ΤΟ ΠΟΣΟ ΔΕΝ ΣΥΜΜΕΤΕΧΕΙ ΣΤΟΝ ΥΠΟΛΟΓΙΣΜΟ ΔΙΑΘΕΣΙΜΩΝ ΤΟΥ ΠΕΠ.  </t>
    </r>
    <r>
      <rPr>
        <sz val="12"/>
        <rFont val="Calibri"/>
        <family val="2"/>
      </rPr>
      <t>Συνέργεια με ΕΤΠΑ - Management LTC. Επιακιροποίηση Π/Υ ΟΚΤ 2023. ΚΥΑ 91986 (ΦΕΚ Β/5947/12.10.23)</t>
    </r>
  </si>
  <si>
    <r>
      <rPr>
        <b/>
        <sz val="12"/>
        <rFont val="Calibri"/>
        <family val="2"/>
        <charset val="161"/>
      </rPr>
      <t xml:space="preserve">ΤΟ ΠΟΣΟ ΔΕΝ ΣΥΜΜΕΤΕΧΕΙ ΣΤΟΝ ΥΠΟΛΟΓΙΣΜΟ ΔΙΑΘΕΣΙΜΩΝ ΤΟΥ ΠΕΠ.  </t>
    </r>
    <r>
      <rPr>
        <sz val="12"/>
        <rFont val="Calibri"/>
        <family val="2"/>
      </rPr>
      <t>Πιθανή συνέργεια με ΕΤΠΑ. Επιακιροποίηση Π/Υ ΟΚΤ 2023. ΚΥΑ 91986 (ΦΕΚ Β/5947/12.10.23)</t>
    </r>
  </si>
  <si>
    <r>
      <t xml:space="preserve">1β. Συνιστώμενες ενέργειες για κάθε προτεραιότητα της Συμφωνίας Εταιρικής Σχέσης, με αναφορά στην περιφερειακή χαρτογράφηση των αναγκών </t>
    </r>
    <r>
      <rPr>
        <b/>
        <u/>
        <sz val="11"/>
        <color theme="1"/>
        <rFont val="Calibri"/>
        <family val="2"/>
        <charset val="161"/>
        <scheme val="minor"/>
      </rPr>
      <t>(ΤΟΜΥ)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b/>
        <sz val="12"/>
        <color theme="1"/>
        <rFont val="Calibri"/>
        <family val="2"/>
        <charset val="161"/>
        <scheme val="minor"/>
      </rPr>
      <t xml:space="preserve">Εκτίμηση  επιλέξιμης συγχρηματοδοτούμενης  Δημόσιας Δαπάνης διατήρησης σε λειτουργία (sustainability)  2 ΤΟΜΥ που ήδη λειτουργούν για2 έτη </t>
    </r>
  </si>
  <si>
    <r>
      <t xml:space="preserve">2β. Συνιστώμενες ενέργειες για κάθε προτεραιότητα της Συμφωνίας Εταιρικής Σχέσης, με αναφορά στην περιφερειακή χαρτογράφηση των αναγκών </t>
    </r>
    <r>
      <rPr>
        <b/>
        <u/>
        <sz val="11"/>
        <color theme="1"/>
        <rFont val="Calibri"/>
        <family val="2"/>
        <charset val="161"/>
        <scheme val="minor"/>
      </rPr>
      <t>(ΤΟΜΥ)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b/>
        <sz val="12"/>
        <color theme="1"/>
        <rFont val="Calibri"/>
        <family val="2"/>
        <charset val="161"/>
        <scheme val="minor"/>
      </rPr>
      <t>Εκτίμηση  επιλέξιμης συγχρηματοδοτούμενης  Δημόσιας Δαπάνης υπολειπόμενων 12 Νέων ΤΟΜΥ για 5 έτη (εφόσον επιτευχθεί το 100% των Ομάδων, με μετριοπαθή υπολογισμό για τη στελέχωση)</t>
    </r>
  </si>
  <si>
    <t>2Η ΥΠΕ</t>
  </si>
  <si>
    <t xml:space="preserve">Η μελέτη έχει ενταχθεί στο ΕΣΠΑ 2014-2020 με π/υ 179.168€. Το κόστος κατασκευής θα προκύψει από την μελέτη. 
</t>
  </si>
  <si>
    <t>Στο από 24/11/2023 email της ΔΨΥ δεν περιλαμβάνονται προτάσεις για άμεση εξειδίκευση δράσεων ψυχικής υγείας καθώς δεν υφίστανται δράσεις στην περιφέρεια που χρηματοδοτούνται στο πλαίσιο του RRF και για τις οποίες λήγει η χρηματοδότηση εντός του επόμενου έτους.</t>
  </si>
  <si>
    <t>Κινητή Μονάδα Περιφέρειας Βορείου Αιγαίου με έδρα τη Λέσβο (ΟΠΣ 21-27: 6003515)</t>
  </si>
  <si>
    <t>Πολυδύναμο Κέντρο Βορείου Αιγαίου με έδρα τη Χίο  (ΟΠΣ 21-27: 6003511)</t>
  </si>
  <si>
    <t>Απόφαση ένταξης 2973/24-11-23</t>
  </si>
  <si>
    <t>Απόφαση ένταξης 2972/24-11-23</t>
  </si>
  <si>
    <t>Περιλαμβάνεται στην από 13-12-23 έγκριση σκοπιμότητας. Π/Υ 5ετίας</t>
  </si>
  <si>
    <t>Συνέχιση Λειτουργίας Ψυχιατρικού Τμήματος του ΓΝΧίου ΣΚΥΛΙΤΣΕΙΟ (ΟΠΣ: 6003527)</t>
  </si>
  <si>
    <t>Εντάχθηκε στην ΠΠ 21-27, ΟΠΣ: 6003527</t>
  </si>
  <si>
    <r>
      <t xml:space="preserve">Συνέργεια με ΕΤΠΑ - Management LTC. Επιακιροποίηση Π/Υ ΟΚΤ 2023. ΚΥΑ 91986 (ΦΕΚ Β/5947/12.10.23). </t>
    </r>
    <r>
      <rPr>
        <b/>
        <sz val="12"/>
        <rFont val="Calibri"/>
        <family val="2"/>
        <charset val="161"/>
      </rPr>
      <t>Έκδοση πρόσκλησης 01.12.2023 (4032)
Εντάχθηκε στην ΠΠ 21-27, ΟΠΣ: 6004727</t>
    </r>
  </si>
  <si>
    <t>Διατήρηση σε λειτουργία των 2 ΤΟΜΥ έως 2025 (ΟΠΣ: 6004727)</t>
  </si>
  <si>
    <t>Μαγνητικός τομογράφος, τύπου 1,5 tesla με διάμετρο bore 70cc</t>
  </si>
  <si>
    <t>Αίτημα 2ης Υπε. 26-1-2024</t>
  </si>
  <si>
    <t>2η Υπε. / ΓΝ ΣΑΜΟΥ</t>
  </si>
  <si>
    <t>Aντικατάσταση εξοπλισμού END OF LIFE: εργαστηρίου απεικονιστικής (Ψηφιακό Ακτνινολογικό, Ψηφιακός μαστογράφος, ΦΟΡΗΤΗ ΣΥΣΚΕΥΗ ΥΠΕΡΗΧΟΥ DOPPLER 2D (ΕΓΧΡΩΜΟ DOPPLER PULSE WAVE TDI CW M MODE) ΜΕ TRANSDUSER ΚΑΡΔΙΑΣ, ΑΓΓΕΙΩΝ, ΚΟΙΛΙΑΣ ΚΑΙ ΔΙΟΙΣΟΦΑΓΕΙΟ),  ΔΙΑΓΝΩΣΤΙΚΟΣ ΣΤΑΘΜΟΣ (2), ΥΠΕΡΗΧΟΣ ΓΕΝΙΚΗΣ ΧΡΗΣΗΣ, ΣΥΣΚΕΥΗ ΑΥΤΟΜΑΤΗΣ ΕΓΓΡΑΦΗΣ ΟΠΤΙΚΩΝ ΜΕΣΩΝ (ROBOT) (2), ΕΚΤΥΠΩΤΗΣ ΦΙΛΜ (2)</t>
  </si>
  <si>
    <r>
      <t xml:space="preserve">128 - Υγειονομικές υποδομές </t>
    </r>
    <r>
      <rPr>
        <b/>
        <sz val="16"/>
        <color theme="1"/>
        <rFont val="Calibri"/>
        <family val="2"/>
        <scheme val="minor"/>
      </rPr>
      <t>(ΑΝΕΓΕΡΣΗ ΝΕΟΥ ΚΤΗΡΙΟΥ, ΑΝΑΒΑΘΜΙΣΗ, ΠΡΟΣΘΗΚΗ, ΑΓΟΡΑ ΚΤΙΣΜΑΤΟΣ)</t>
    </r>
  </si>
  <si>
    <r>
      <t xml:space="preserve">Νοσοκομεία/ Εξοπλισμός </t>
    </r>
    <r>
      <rPr>
        <b/>
        <u/>
        <sz val="16"/>
        <color theme="1"/>
        <rFont val="Calibri"/>
        <family val="2"/>
        <scheme val="minor"/>
      </rPr>
      <t>Πρωτοβάθμιας Φροντίδας Υγείας</t>
    </r>
    <r>
      <rPr>
        <b/>
        <sz val="16"/>
        <color theme="1"/>
        <rFont val="Calibri"/>
        <family val="2"/>
        <scheme val="minor"/>
      </rPr>
      <t xml:space="preserve"> π.χ. περιλαμβάνεται Ιατροτεχνολογικός και Ξενοδοχειακός Εξοπλισμός στα εργαστήρια διαγνωστικών εξετάσεων, και στα Ιατρεία πόνου, άνοιας , διακοπής καπνίσματος,  εξοπλισμός για αιμοκαθαιρόμενους κλπ, δομές ανακουφιστικής φροντίδας, νοσοκομείο κατ οίκον ( γενικότερα υπηρεσίες δημόσιας υγείας, ΠΦΥ, μακροχρόνια φροντίδα -ενδεικτικά για υπηρεσίες για  τους μη χρήζοντες νοσηλεία στο Νοσοκομείο)</t>
    </r>
  </si>
  <si>
    <r>
      <t xml:space="preserve">Επικαιροποίηση εξοπλισμού και μείωση Π/Υ (Σχόλιο Επιτελικής)                   </t>
    </r>
    <r>
      <rPr>
        <i/>
        <sz val="16"/>
        <color rgb="FF0070C0"/>
        <rFont val="Calibri"/>
        <family val="2"/>
        <scheme val="minor"/>
      </rPr>
      <t xml:space="preserve">  </t>
    </r>
  </si>
  <si>
    <r>
      <t xml:space="preserve">Νοσοκομεία/ Εξοπλισμός </t>
    </r>
    <r>
      <rPr>
        <b/>
        <u/>
        <sz val="16"/>
        <color theme="1"/>
        <rFont val="Calibri"/>
        <family val="2"/>
        <scheme val="minor"/>
      </rPr>
      <t>Β΄βάθμιας Γ' βάθμιας Φροντίδας Υγείας</t>
    </r>
    <r>
      <rPr>
        <b/>
        <sz val="16"/>
        <color theme="1"/>
        <rFont val="Calibri"/>
        <family val="2"/>
        <scheme val="minor"/>
      </rPr>
      <t xml:space="preserve">  (περιλαμβάνεται ο λοιπός Ιατροτεχνολογικός και Ξενοδοχειακός Εξοπλισμός)</t>
    </r>
  </si>
  <si>
    <r>
      <t xml:space="preserve">ΥΠΕ/ Κινητός Εξοπλισμός για </t>
    </r>
    <r>
      <rPr>
        <b/>
        <u/>
        <sz val="16"/>
        <color theme="1"/>
        <rFont val="Calibri"/>
        <family val="2"/>
        <scheme val="minor"/>
      </rPr>
      <t>όλες τις υπηρεσίες Πρωτοβάθμιας Φροντίδας Υγείας</t>
    </r>
    <r>
      <rPr>
        <b/>
        <sz val="16"/>
        <color theme="1"/>
        <rFont val="Calibri"/>
        <family val="2"/>
        <scheme val="minor"/>
      </rPr>
      <t xml:space="preserve">: Κέντρα Υγείας, Κινητές Ομάδες Υγείας (ΚΟΜΥ) ή/και εξυπηρέτηση αναγκών ΤΟΜΥ
</t>
    </r>
  </si>
  <si>
    <r>
      <t xml:space="preserve">Η μελέτη έχει ενταχθεί στο ΕΣΠΑ 2014-2020 με π/υ 280.141€. Το κόστος κατασκευής θα προκύψει από την μελέτη. Περιλαμβάνεται στο ΣΧ ΔΡ 2ο εξαμ 2023
</t>
    </r>
    <r>
      <rPr>
        <b/>
        <sz val="16"/>
        <color theme="1"/>
        <rFont val="Calibri"/>
        <family val="2"/>
        <scheme val="minor"/>
      </rPr>
      <t>Πρόσκληση ΕΥΔ 3170/10-8-23      Ο προϋπολογισμός 145.452,00 είναι της Σύμβασης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</si>
</sst>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8];[Red]\-#,##0.00\ [$€-408]"/>
    <numFmt numFmtId="165" formatCode="#,##0\ [$€-408];[Red]\-#,##0\ [$€-408]"/>
  </numFmts>
  <fonts count="53" x14ac:knownFonts="1">
    <font>
      <sz val="11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0"/>
      <color rgb="FF000000"/>
      <name val="Arial"/>
      <family val="2"/>
    </font>
    <font>
      <b/>
      <sz val="12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6"/>
      <color rgb="FF000000"/>
      <name val="Calibri"/>
      <family val="2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  <font>
      <sz val="12"/>
      <name val="Calibri"/>
      <family val="2"/>
    </font>
    <font>
      <sz val="12"/>
      <name val="Calibri"/>
      <family val="2"/>
      <charset val="161"/>
    </font>
    <font>
      <b/>
      <sz val="16"/>
      <color rgb="FF000000"/>
      <name val="Arial"/>
      <family val="2"/>
    </font>
    <font>
      <b/>
      <sz val="14"/>
      <name val="Calibri"/>
      <family val="2"/>
    </font>
    <font>
      <sz val="14"/>
      <name val="Calibri"/>
      <family val="2"/>
    </font>
    <font>
      <b/>
      <u/>
      <sz val="11"/>
      <color theme="1"/>
      <name val="Calibri"/>
      <family val="2"/>
      <charset val="161"/>
      <scheme val="minor"/>
    </font>
    <font>
      <sz val="10"/>
      <color rgb="FF000000"/>
      <name val="Calibri"/>
      <family val="2"/>
    </font>
    <font>
      <b/>
      <sz val="14"/>
      <color theme="1"/>
      <name val="Calibri"/>
      <family val="2"/>
      <charset val="161"/>
      <scheme val="minor"/>
    </font>
    <font>
      <b/>
      <sz val="12"/>
      <name val="Calibri"/>
      <family val="2"/>
      <charset val="161"/>
    </font>
    <font>
      <i/>
      <sz val="12"/>
      <name val="Calibri"/>
      <family val="2"/>
    </font>
    <font>
      <sz val="11"/>
      <color indexed="8"/>
      <name val="Calibri"/>
      <family val="2"/>
      <charset val="161"/>
    </font>
    <font>
      <b/>
      <sz val="20"/>
      <name val="Calibri"/>
      <family val="2"/>
    </font>
    <font>
      <sz val="11"/>
      <color theme="1"/>
      <name val="Calibri"/>
      <family val="2"/>
      <charset val="161"/>
      <scheme val="minor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B050"/>
      <name val="Calibri"/>
      <family val="2"/>
      <charset val="161"/>
    </font>
    <font>
      <sz val="11"/>
      <color rgb="FF000000"/>
      <name val="Calibri"/>
      <family val="2"/>
    </font>
    <font>
      <sz val="12"/>
      <color rgb="FFFF0000"/>
      <name val="Calibri"/>
      <family val="2"/>
    </font>
    <font>
      <sz val="12"/>
      <color theme="1"/>
      <name val="Calibri"/>
      <family val="2"/>
      <charset val="161"/>
    </font>
    <font>
      <b/>
      <sz val="12"/>
      <color theme="1"/>
      <name val="Calibri"/>
      <family val="2"/>
      <charset val="161"/>
    </font>
    <font>
      <sz val="11"/>
      <color rgb="FFFF0000"/>
      <name val="Calibri"/>
      <family val="2"/>
      <charset val="161"/>
    </font>
    <font>
      <b/>
      <i/>
      <sz val="12"/>
      <name val="Calibri"/>
      <family val="2"/>
      <charset val="161"/>
    </font>
    <font>
      <b/>
      <i/>
      <sz val="12"/>
      <color theme="1"/>
      <name val="Calibri"/>
      <family val="2"/>
      <charset val="161"/>
    </font>
    <font>
      <b/>
      <sz val="16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</font>
    <font>
      <b/>
      <sz val="16"/>
      <color rgb="FF0070C0"/>
      <name val="Calibri"/>
      <family val="2"/>
      <scheme val="minor"/>
    </font>
    <font>
      <sz val="16"/>
      <name val="Calibri"/>
      <family val="2"/>
      <scheme val="minor"/>
    </font>
    <font>
      <sz val="16"/>
      <color rgb="FF000000"/>
      <name val="Calibri"/>
      <family val="2"/>
    </font>
    <font>
      <b/>
      <sz val="16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6"/>
      <color rgb="FF0070C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i/>
      <sz val="16"/>
      <name val="Calibri"/>
      <family val="2"/>
      <charset val="161"/>
    </font>
    <font>
      <b/>
      <sz val="16"/>
      <color rgb="FF000000"/>
      <name val="Calibri"/>
      <family val="2"/>
      <charset val="161"/>
    </font>
    <font>
      <sz val="16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sz val="16"/>
      <color rgb="FF00000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9CCFF"/>
        <bgColor rgb="FFCCCCFF"/>
      </patternFill>
    </fill>
    <fill>
      <patternFill patternType="solid">
        <fgColor rgb="FFCCFFFF"/>
        <bgColor rgb="FFCCFFFF"/>
      </patternFill>
    </fill>
    <fill>
      <patternFill patternType="solid">
        <fgColor theme="7" tint="0.79998168889431442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0" tint="-0.499984740745262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theme="6" tint="0.79998168889431442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CCCC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rgb="FFCCCCFF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FFFFFF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66FF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23" fillId="0" borderId="0"/>
    <xf numFmtId="0" fontId="26" fillId="0" borderId="0"/>
    <xf numFmtId="0" fontId="29" fillId="0" borderId="0"/>
    <xf numFmtId="0" fontId="1" fillId="0" borderId="0"/>
  </cellStyleXfs>
  <cellXfs count="322">
    <xf numFmtId="0" fontId="0" fillId="0" borderId="0" xfId="0"/>
    <xf numFmtId="0" fontId="0" fillId="0" borderId="0" xfId="0" applyAlignment="1">
      <alignment horizont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0" fontId="13" fillId="9" borderId="1" xfId="1" applyFont="1" applyFill="1" applyBorder="1" applyAlignment="1">
      <alignment vertical="center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15" fillId="0" borderId="0" xfId="0" applyFont="1"/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3" fontId="6" fillId="0" borderId="0" xfId="1" applyNumberFormat="1" applyFont="1" applyAlignment="1">
      <alignment vertical="center"/>
    </xf>
    <xf numFmtId="9" fontId="5" fillId="0" borderId="0" xfId="1" applyNumberFormat="1" applyFont="1" applyAlignment="1">
      <alignment horizontal="center" vertical="center"/>
    </xf>
    <xf numFmtId="0" fontId="1" fillId="0" borderId="0" xfId="1" applyAlignment="1">
      <alignment vertical="center"/>
    </xf>
    <xf numFmtId="0" fontId="4" fillId="14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/>
    </xf>
    <xf numFmtId="0" fontId="4" fillId="14" borderId="2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3" fillId="0" borderId="2" xfId="1" applyFont="1" applyBorder="1" applyAlignment="1">
      <alignment vertical="center"/>
    </xf>
    <xf numFmtId="0" fontId="13" fillId="9" borderId="2" xfId="1" applyFont="1" applyFill="1" applyBorder="1" applyAlignment="1">
      <alignment vertical="center"/>
    </xf>
    <xf numFmtId="0" fontId="4" fillId="0" borderId="6" xfId="1" applyFont="1" applyBorder="1" applyAlignment="1">
      <alignment horizontal="center" vertical="center" wrapText="1"/>
    </xf>
    <xf numFmtId="164" fontId="4" fillId="0" borderId="7" xfId="1" applyNumberFormat="1" applyFont="1" applyBorder="1" applyAlignment="1">
      <alignment vertical="center"/>
    </xf>
    <xf numFmtId="0" fontId="13" fillId="0" borderId="7" xfId="1" applyFont="1" applyBorder="1" applyAlignment="1">
      <alignment vertical="center"/>
    </xf>
    <xf numFmtId="0" fontId="13" fillId="9" borderId="7" xfId="1" applyFont="1" applyFill="1" applyBorder="1" applyAlignment="1">
      <alignment vertical="center"/>
    </xf>
    <xf numFmtId="0" fontId="13" fillId="9" borderId="8" xfId="1" applyFont="1" applyFill="1" applyBorder="1" applyAlignment="1">
      <alignment vertical="center"/>
    </xf>
    <xf numFmtId="0" fontId="19" fillId="0" borderId="0" xfId="1" applyFont="1" applyAlignment="1">
      <alignment vertical="center"/>
    </xf>
    <xf numFmtId="0" fontId="4" fillId="0" borderId="9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165" fontId="13" fillId="0" borderId="1" xfId="1" applyNumberFormat="1" applyFont="1" applyBorder="1" applyAlignment="1">
      <alignment horizontal="center" vertical="center"/>
    </xf>
    <xf numFmtId="0" fontId="13" fillId="9" borderId="10" xfId="1" applyFont="1" applyFill="1" applyBorder="1" applyAlignment="1">
      <alignment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165" fontId="4" fillId="0" borderId="12" xfId="1" applyNumberFormat="1" applyFont="1" applyBorder="1" applyAlignment="1">
      <alignment horizontal="center" vertical="center" wrapText="1"/>
    </xf>
    <xf numFmtId="164" fontId="4" fillId="0" borderId="12" xfId="1" applyNumberFormat="1" applyFont="1" applyBorder="1" applyAlignment="1">
      <alignment vertical="center"/>
    </xf>
    <xf numFmtId="165" fontId="21" fillId="0" borderId="12" xfId="1" applyNumberFormat="1" applyFont="1" applyBorder="1" applyAlignment="1">
      <alignment horizontal="center" vertical="center"/>
    </xf>
    <xf numFmtId="0" fontId="13" fillId="0" borderId="12" xfId="1" applyFont="1" applyBorder="1" applyAlignment="1">
      <alignment vertical="center"/>
    </xf>
    <xf numFmtId="0" fontId="13" fillId="9" borderId="12" xfId="1" applyFont="1" applyFill="1" applyBorder="1" applyAlignment="1">
      <alignment vertical="center"/>
    </xf>
    <xf numFmtId="0" fontId="13" fillId="9" borderId="13" xfId="1" applyFont="1" applyFill="1" applyBorder="1" applyAlignment="1">
      <alignment vertical="center"/>
    </xf>
    <xf numFmtId="3" fontId="4" fillId="15" borderId="7" xfId="1" applyNumberFormat="1" applyFont="1" applyFill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/>
    </xf>
    <xf numFmtId="0" fontId="1" fillId="0" borderId="7" xfId="1" applyBorder="1" applyAlignment="1">
      <alignment vertical="center" wrapText="1"/>
    </xf>
    <xf numFmtId="3" fontId="20" fillId="2" borderId="12" xfId="0" applyNumberFormat="1" applyFont="1" applyFill="1" applyBorder="1" applyAlignment="1">
      <alignment horizontal="center" vertical="center" wrapText="1"/>
    </xf>
    <xf numFmtId="164" fontId="4" fillId="0" borderId="12" xfId="1" applyNumberFormat="1" applyFont="1" applyBorder="1" applyAlignment="1">
      <alignment horizontal="center" vertical="center" wrapText="1"/>
    </xf>
    <xf numFmtId="3" fontId="22" fillId="0" borderId="12" xfId="1" applyNumberFormat="1" applyFont="1" applyBorder="1" applyAlignment="1">
      <alignment vertical="center" wrapText="1"/>
    </xf>
    <xf numFmtId="0" fontId="1" fillId="0" borderId="12" xfId="1" applyBorder="1" applyAlignment="1">
      <alignment vertical="center" wrapText="1"/>
    </xf>
    <xf numFmtId="0" fontId="4" fillId="14" borderId="4" xfId="1" applyFont="1" applyFill="1" applyBorder="1" applyAlignment="1">
      <alignment horizontal="center" vertical="center" wrapText="1"/>
    </xf>
    <xf numFmtId="3" fontId="4" fillId="6" borderId="4" xfId="1" applyNumberFormat="1" applyFont="1" applyFill="1" applyBorder="1" applyAlignment="1">
      <alignment horizontal="center" vertical="center" wrapText="1"/>
    </xf>
    <xf numFmtId="0" fontId="13" fillId="6" borderId="4" xfId="1" applyFont="1" applyFill="1" applyBorder="1" applyAlignment="1">
      <alignment vertical="center"/>
    </xf>
    <xf numFmtId="164" fontId="4" fillId="6" borderId="4" xfId="1" applyNumberFormat="1" applyFont="1" applyFill="1" applyBorder="1" applyAlignment="1">
      <alignment horizontal="center" vertical="center"/>
    </xf>
    <xf numFmtId="164" fontId="4" fillId="6" borderId="4" xfId="1" applyNumberFormat="1" applyFont="1" applyFill="1" applyBorder="1" applyAlignment="1">
      <alignment vertical="center"/>
    </xf>
    <xf numFmtId="3" fontId="4" fillId="17" borderId="1" xfId="1" applyNumberFormat="1" applyFont="1" applyFill="1" applyBorder="1" applyAlignment="1">
      <alignment horizontal="center" vertical="center" wrapText="1"/>
    </xf>
    <xf numFmtId="0" fontId="13" fillId="17" borderId="1" xfId="1" applyFont="1" applyFill="1" applyBorder="1" applyAlignment="1">
      <alignment vertical="center"/>
    </xf>
    <xf numFmtId="164" fontId="4" fillId="17" borderId="1" xfId="1" applyNumberFormat="1" applyFont="1" applyFill="1" applyBorder="1" applyAlignment="1">
      <alignment vertical="center"/>
    </xf>
    <xf numFmtId="0" fontId="13" fillId="2" borderId="1" xfId="1" applyFont="1" applyFill="1" applyBorder="1" applyAlignment="1">
      <alignment vertical="center"/>
    </xf>
    <xf numFmtId="3" fontId="4" fillId="5" borderId="2" xfId="1" applyNumberFormat="1" applyFont="1" applyFill="1" applyBorder="1" applyAlignment="1">
      <alignment horizontal="center" vertical="center" wrapText="1"/>
    </xf>
    <xf numFmtId="0" fontId="4" fillId="14" borderId="6" xfId="1" applyFont="1" applyFill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4" fillId="14" borderId="14" xfId="1" applyFont="1" applyFill="1" applyBorder="1" applyAlignment="1">
      <alignment horizontal="center" vertical="center" wrapText="1"/>
    </xf>
    <xf numFmtId="3" fontId="4" fillId="6" borderId="15" xfId="1" applyNumberFormat="1" applyFont="1" applyFill="1" applyBorder="1" applyAlignment="1">
      <alignment horizontal="center" vertical="center" wrapText="1"/>
    </xf>
    <xf numFmtId="0" fontId="13" fillId="6" borderId="15" xfId="1" applyFont="1" applyFill="1" applyBorder="1" applyAlignment="1">
      <alignment vertical="center"/>
    </xf>
    <xf numFmtId="164" fontId="4" fillId="6" borderId="15" xfId="1" applyNumberFormat="1" applyFont="1" applyFill="1" applyBorder="1" applyAlignment="1">
      <alignment horizontal="center" vertical="center"/>
    </xf>
    <xf numFmtId="164" fontId="4" fillId="6" borderId="15" xfId="1" applyNumberFormat="1" applyFont="1" applyFill="1" applyBorder="1" applyAlignment="1">
      <alignment vertical="center"/>
    </xf>
    <xf numFmtId="164" fontId="4" fillId="6" borderId="16" xfId="1" applyNumberFormat="1" applyFont="1" applyFill="1" applyBorder="1" applyAlignment="1">
      <alignment vertical="center"/>
    </xf>
    <xf numFmtId="0" fontId="4" fillId="8" borderId="14" xfId="1" applyFont="1" applyFill="1" applyBorder="1" applyAlignment="1">
      <alignment horizontal="center" vertical="center" wrapText="1"/>
    </xf>
    <xf numFmtId="3" fontId="4" fillId="8" borderId="15" xfId="1" applyNumberFormat="1" applyFont="1" applyFill="1" applyBorder="1" applyAlignment="1">
      <alignment horizontal="center" vertical="center" wrapText="1"/>
    </xf>
    <xf numFmtId="0" fontId="13" fillId="8" borderId="15" xfId="1" applyFont="1" applyFill="1" applyBorder="1" applyAlignment="1">
      <alignment vertical="center"/>
    </xf>
    <xf numFmtId="164" fontId="4" fillId="8" borderId="15" xfId="1" applyNumberFormat="1" applyFont="1" applyFill="1" applyBorder="1" applyAlignment="1">
      <alignment horizontal="center" vertical="center"/>
    </xf>
    <xf numFmtId="164" fontId="4" fillId="8" borderId="15" xfId="1" applyNumberFormat="1" applyFont="1" applyFill="1" applyBorder="1" applyAlignment="1">
      <alignment vertical="center"/>
    </xf>
    <xf numFmtId="164" fontId="4" fillId="8" borderId="16" xfId="1" applyNumberFormat="1" applyFont="1" applyFill="1" applyBorder="1" applyAlignment="1">
      <alignment vertical="center"/>
    </xf>
    <xf numFmtId="0" fontId="4" fillId="18" borderId="4" xfId="1" applyFont="1" applyFill="1" applyBorder="1" applyAlignment="1">
      <alignment horizontal="center" vertical="center" wrapText="1"/>
    </xf>
    <xf numFmtId="3" fontId="4" fillId="18" borderId="4" xfId="1" applyNumberFormat="1" applyFont="1" applyFill="1" applyBorder="1" applyAlignment="1">
      <alignment horizontal="center" vertical="center" wrapText="1"/>
    </xf>
    <xf numFmtId="0" fontId="13" fillId="18" borderId="4" xfId="1" applyFont="1" applyFill="1" applyBorder="1" applyAlignment="1">
      <alignment vertical="center"/>
    </xf>
    <xf numFmtId="164" fontId="4" fillId="18" borderId="4" xfId="1" applyNumberFormat="1" applyFont="1" applyFill="1" applyBorder="1" applyAlignment="1">
      <alignment vertical="center"/>
    </xf>
    <xf numFmtId="0" fontId="19" fillId="0" borderId="12" xfId="1" applyFont="1" applyBorder="1" applyAlignment="1">
      <alignment vertical="center"/>
    </xf>
    <xf numFmtId="165" fontId="4" fillId="6" borderId="4" xfId="1" applyNumberFormat="1" applyFont="1" applyFill="1" applyBorder="1" applyAlignment="1">
      <alignment horizontal="center" vertical="center"/>
    </xf>
    <xf numFmtId="3" fontId="14" fillId="19" borderId="7" xfId="1" applyNumberFormat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4" fillId="14" borderId="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vertical="center"/>
    </xf>
    <xf numFmtId="0" fontId="13" fillId="2" borderId="1" xfId="1" applyFont="1" applyFill="1" applyBorder="1" applyAlignment="1">
      <alignment horizontal="center" vertical="center"/>
    </xf>
    <xf numFmtId="164" fontId="13" fillId="2" borderId="1" xfId="1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3" fontId="11" fillId="2" borderId="12" xfId="0" applyNumberFormat="1" applyFont="1" applyFill="1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0" fontId="14" fillId="2" borderId="12" xfId="1" applyFont="1" applyFill="1" applyBorder="1" applyAlignment="1">
      <alignment horizontal="center" vertical="center" wrapText="1"/>
    </xf>
    <xf numFmtId="164" fontId="4" fillId="2" borderId="12" xfId="1" applyNumberFormat="1" applyFont="1" applyFill="1" applyBorder="1" applyAlignment="1">
      <alignment vertical="center"/>
    </xf>
    <xf numFmtId="164" fontId="13" fillId="2" borderId="12" xfId="1" applyNumberFormat="1" applyFont="1" applyFill="1" applyBorder="1" applyAlignment="1">
      <alignment horizontal="center" vertical="center"/>
    </xf>
    <xf numFmtId="0" fontId="13" fillId="2" borderId="12" xfId="1" applyFont="1" applyFill="1" applyBorder="1" applyAlignment="1">
      <alignment vertical="center"/>
    </xf>
    <xf numFmtId="3" fontId="1" fillId="0" borderId="0" xfId="1" applyNumberFormat="1" applyAlignment="1">
      <alignment vertical="center"/>
    </xf>
    <xf numFmtId="0" fontId="13" fillId="0" borderId="1" xfId="1" applyFont="1" applyBorder="1" applyAlignment="1">
      <alignment vertical="center" wrapText="1"/>
    </xf>
    <xf numFmtId="3" fontId="0" fillId="0" borderId="1" xfId="0" applyNumberFormat="1" applyBorder="1" applyAlignment="1">
      <alignment horizontal="center" vertical="center" wrapText="1"/>
    </xf>
    <xf numFmtId="3" fontId="20" fillId="0" borderId="12" xfId="0" applyNumberFormat="1" applyFont="1" applyBorder="1" applyAlignment="1">
      <alignment horizontal="center" vertical="center" wrapText="1"/>
    </xf>
    <xf numFmtId="0" fontId="16" fillId="13" borderId="5" xfId="1" applyFont="1" applyFill="1" applyBorder="1" applyAlignment="1">
      <alignment horizontal="center" vertical="center" wrapText="1"/>
    </xf>
    <xf numFmtId="3" fontId="16" fillId="13" borderId="17" xfId="1" applyNumberFormat="1" applyFont="1" applyFill="1" applyBorder="1" applyAlignment="1">
      <alignment horizontal="center" vertical="center" wrapText="1"/>
    </xf>
    <xf numFmtId="0" fontId="17" fillId="13" borderId="17" xfId="1" applyFont="1" applyFill="1" applyBorder="1" applyAlignment="1">
      <alignment vertical="center"/>
    </xf>
    <xf numFmtId="164" fontId="16" fillId="13" borderId="17" xfId="1" applyNumberFormat="1" applyFont="1" applyFill="1" applyBorder="1" applyAlignment="1">
      <alignment vertical="center"/>
    </xf>
    <xf numFmtId="0" fontId="4" fillId="14" borderId="3" xfId="1" applyFont="1" applyFill="1" applyBorder="1" applyAlignment="1">
      <alignment horizontal="center" vertical="center" wrapText="1"/>
    </xf>
    <xf numFmtId="3" fontId="4" fillId="5" borderId="3" xfId="1" applyNumberFormat="1" applyFont="1" applyFill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/>
    </xf>
    <xf numFmtId="0" fontId="13" fillId="0" borderId="3" xfId="1" applyFont="1" applyBorder="1" applyAlignment="1">
      <alignment vertical="center"/>
    </xf>
    <xf numFmtId="0" fontId="13" fillId="9" borderId="3" xfId="1" applyFont="1" applyFill="1" applyBorder="1" applyAlignment="1">
      <alignment vertical="center"/>
    </xf>
    <xf numFmtId="3" fontId="4" fillId="5" borderId="12" xfId="1" applyNumberFormat="1" applyFont="1" applyFill="1" applyBorder="1" applyAlignment="1">
      <alignment horizontal="center" vertical="center" wrapText="1"/>
    </xf>
    <xf numFmtId="164" fontId="4" fillId="18" borderId="4" xfId="1" applyNumberFormat="1" applyFont="1" applyFill="1" applyBorder="1" applyAlignment="1">
      <alignment horizontal="center" vertical="center"/>
    </xf>
    <xf numFmtId="164" fontId="16" fillId="18" borderId="4" xfId="1" applyNumberFormat="1" applyFont="1" applyFill="1" applyBorder="1" applyAlignment="1">
      <alignment horizontal="center" vertical="center"/>
    </xf>
    <xf numFmtId="3" fontId="2" fillId="9" borderId="14" xfId="4" applyNumberFormat="1" applyFont="1" applyFill="1" applyBorder="1" applyAlignment="1">
      <alignment horizontal="center" vertical="center" wrapText="1"/>
    </xf>
    <xf numFmtId="3" fontId="2" fillId="9" borderId="15" xfId="4" applyNumberFormat="1" applyFont="1" applyFill="1" applyBorder="1" applyAlignment="1">
      <alignment horizontal="center" vertical="center" wrapText="1"/>
    </xf>
    <xf numFmtId="0" fontId="26" fillId="0" borderId="0" xfId="4"/>
    <xf numFmtId="3" fontId="27" fillId="20" borderId="6" xfId="4" applyNumberFormat="1" applyFont="1" applyFill="1" applyBorder="1" applyAlignment="1">
      <alignment horizontal="center" vertical="center" wrapText="1"/>
    </xf>
    <xf numFmtId="3" fontId="27" fillId="20" borderId="7" xfId="4" applyNumberFormat="1" applyFont="1" applyFill="1" applyBorder="1" applyAlignment="1">
      <alignment horizontal="center" vertical="center" wrapText="1"/>
    </xf>
    <xf numFmtId="3" fontId="27" fillId="20" borderId="9" xfId="4" applyNumberFormat="1" applyFont="1" applyFill="1" applyBorder="1" applyAlignment="1">
      <alignment horizontal="center" vertical="center" wrapText="1"/>
    </xf>
    <xf numFmtId="3" fontId="27" fillId="20" borderId="1" xfId="4" applyNumberFormat="1" applyFont="1" applyFill="1" applyBorder="1" applyAlignment="1">
      <alignment horizontal="center" vertical="center" wrapText="1"/>
    </xf>
    <xf numFmtId="3" fontId="27" fillId="20" borderId="11" xfId="4" applyNumberFormat="1" applyFont="1" applyFill="1" applyBorder="1" applyAlignment="1">
      <alignment horizontal="center" vertical="center" wrapText="1"/>
    </xf>
    <xf numFmtId="3" fontId="27" fillId="20" borderId="12" xfId="4" applyNumberFormat="1" applyFont="1" applyFill="1" applyBorder="1" applyAlignment="1">
      <alignment horizontal="center" vertical="center" wrapText="1"/>
    </xf>
    <xf numFmtId="3" fontId="27" fillId="21" borderId="6" xfId="4" applyNumberFormat="1" applyFont="1" applyFill="1" applyBorder="1" applyAlignment="1">
      <alignment horizontal="center" vertical="center" wrapText="1"/>
    </xf>
    <xf numFmtId="3" fontId="27" fillId="21" borderId="7" xfId="4" applyNumberFormat="1" applyFont="1" applyFill="1" applyBorder="1" applyAlignment="1">
      <alignment horizontal="center" vertical="center" wrapText="1"/>
    </xf>
    <xf numFmtId="3" fontId="27" fillId="21" borderId="11" xfId="4" applyNumberFormat="1" applyFont="1" applyFill="1" applyBorder="1" applyAlignment="1">
      <alignment horizontal="center" vertical="center" wrapText="1"/>
    </xf>
    <xf numFmtId="3" fontId="27" fillId="21" borderId="12" xfId="4" applyNumberFormat="1" applyFont="1" applyFill="1" applyBorder="1" applyAlignment="1">
      <alignment horizontal="center" vertical="center" wrapText="1"/>
    </xf>
    <xf numFmtId="0" fontId="6" fillId="25" borderId="0" xfId="1" applyFont="1" applyFill="1" applyAlignment="1">
      <alignment vertical="center" wrapText="1"/>
    </xf>
    <xf numFmtId="0" fontId="4" fillId="0" borderId="18" xfId="1" applyFont="1" applyBorder="1" applyAlignment="1">
      <alignment horizontal="center" vertical="center" wrapText="1"/>
    </xf>
    <xf numFmtId="0" fontId="13" fillId="9" borderId="19" xfId="1" applyFont="1" applyFill="1" applyBorder="1" applyAlignment="1">
      <alignment vertical="center"/>
    </xf>
    <xf numFmtId="3" fontId="21" fillId="16" borderId="12" xfId="6" applyNumberFormat="1" applyFont="1" applyFill="1" applyBorder="1" applyAlignment="1">
      <alignment horizontal="center" vertical="center" wrapText="1"/>
    </xf>
    <xf numFmtId="0" fontId="31" fillId="0" borderId="1" xfId="1" applyFont="1" applyBorder="1" applyAlignment="1">
      <alignment vertical="center"/>
    </xf>
    <xf numFmtId="164" fontId="28" fillId="0" borderId="1" xfId="1" applyNumberFormat="1" applyFont="1" applyBorder="1" applyAlignment="1">
      <alignment vertical="center" wrapText="1"/>
    </xf>
    <xf numFmtId="0" fontId="14" fillId="0" borderId="1" xfId="1" applyFont="1" applyBorder="1" applyAlignment="1">
      <alignment vertical="center"/>
    </xf>
    <xf numFmtId="3" fontId="22" fillId="0" borderId="1" xfId="5" applyNumberFormat="1" applyFont="1" applyBorder="1" applyAlignment="1">
      <alignment vertical="center" wrapText="1"/>
    </xf>
    <xf numFmtId="0" fontId="14" fillId="0" borderId="1" xfId="1" applyFont="1" applyBorder="1" applyAlignment="1">
      <alignment vertical="center" wrapText="1"/>
    </xf>
    <xf numFmtId="0" fontId="21" fillId="0" borderId="1" xfId="1" applyFont="1" applyBorder="1" applyAlignment="1">
      <alignment horizontal="center" vertical="center" wrapText="1"/>
    </xf>
    <xf numFmtId="164" fontId="21" fillId="0" borderId="1" xfId="1" applyNumberFormat="1" applyFont="1" applyBorder="1" applyAlignment="1">
      <alignment vertical="center"/>
    </xf>
    <xf numFmtId="164" fontId="14" fillId="0" borderId="1" xfId="1" applyNumberFormat="1" applyFont="1" applyBorder="1" applyAlignment="1">
      <alignment horizontal="center" vertical="center"/>
    </xf>
    <xf numFmtId="0" fontId="30" fillId="9" borderId="1" xfId="5" applyFont="1" applyFill="1" applyBorder="1" applyAlignment="1">
      <alignment horizontal="center" vertical="center" wrapText="1"/>
    </xf>
    <xf numFmtId="0" fontId="13" fillId="0" borderId="1" xfId="5" applyFont="1" applyBorder="1" applyAlignment="1">
      <alignment vertical="center" wrapText="1"/>
    </xf>
    <xf numFmtId="165" fontId="14" fillId="0" borderId="1" xfId="1" applyNumberFormat="1" applyFont="1" applyBorder="1" applyAlignment="1">
      <alignment vertical="center"/>
    </xf>
    <xf numFmtId="0" fontId="14" fillId="0" borderId="1" xfId="5" applyFont="1" applyBorder="1" applyAlignment="1">
      <alignment vertical="center" wrapText="1"/>
    </xf>
    <xf numFmtId="0" fontId="33" fillId="0" borderId="7" xfId="1" applyFont="1" applyBorder="1" applyAlignment="1">
      <alignment vertical="center" wrapText="1"/>
    </xf>
    <xf numFmtId="0" fontId="32" fillId="16" borderId="1" xfId="1" applyFont="1" applyFill="1" applyBorder="1" applyAlignment="1">
      <alignment horizontal="center" vertical="center" wrapText="1"/>
    </xf>
    <xf numFmtId="164" fontId="32" fillId="16" borderId="1" xfId="1" applyNumberFormat="1" applyFont="1" applyFill="1" applyBorder="1" applyAlignment="1">
      <alignment vertical="center"/>
    </xf>
    <xf numFmtId="164" fontId="31" fillId="16" borderId="1" xfId="1" applyNumberFormat="1" applyFont="1" applyFill="1" applyBorder="1" applyAlignment="1">
      <alignment horizontal="center" vertical="center"/>
    </xf>
    <xf numFmtId="0" fontId="13" fillId="16" borderId="1" xfId="1" applyFont="1" applyFill="1" applyBorder="1" applyAlignment="1">
      <alignment vertical="center"/>
    </xf>
    <xf numFmtId="3" fontId="34" fillId="16" borderId="1" xfId="5" applyNumberFormat="1" applyFont="1" applyFill="1" applyBorder="1" applyAlignment="1">
      <alignment vertical="center" wrapText="1"/>
    </xf>
    <xf numFmtId="0" fontId="21" fillId="0" borderId="2" xfId="1" applyFont="1" applyBorder="1" applyAlignment="1">
      <alignment horizontal="center" vertical="center" wrapText="1"/>
    </xf>
    <xf numFmtId="164" fontId="21" fillId="2" borderId="2" xfId="1" applyNumberFormat="1" applyFont="1" applyFill="1" applyBorder="1" applyAlignment="1">
      <alignment vertical="center"/>
    </xf>
    <xf numFmtId="164" fontId="21" fillId="0" borderId="2" xfId="1" applyNumberFormat="1" applyFont="1" applyBorder="1" applyAlignment="1">
      <alignment vertical="center"/>
    </xf>
    <xf numFmtId="0" fontId="11" fillId="0" borderId="0" xfId="0" applyFont="1" applyAlignment="1">
      <alignment vertical="center" wrapText="1"/>
    </xf>
    <xf numFmtId="3" fontId="21" fillId="9" borderId="12" xfId="6" applyNumberFormat="1" applyFont="1" applyFill="1" applyBorder="1" applyAlignment="1">
      <alignment horizontal="center" vertical="center" wrapText="1"/>
    </xf>
    <xf numFmtId="0" fontId="31" fillId="10" borderId="1" xfId="1" applyFont="1" applyFill="1" applyBorder="1" applyAlignment="1">
      <alignment horizontal="center" vertical="center" wrapText="1"/>
    </xf>
    <xf numFmtId="164" fontId="32" fillId="10" borderId="1" xfId="1" applyNumberFormat="1" applyFont="1" applyFill="1" applyBorder="1" applyAlignment="1">
      <alignment vertical="center"/>
    </xf>
    <xf numFmtId="164" fontId="31" fillId="10" borderId="1" xfId="1" applyNumberFormat="1" applyFont="1" applyFill="1" applyBorder="1" applyAlignment="1">
      <alignment horizontal="center" vertical="center"/>
    </xf>
    <xf numFmtId="0" fontId="31" fillId="10" borderId="1" xfId="1" applyFont="1" applyFill="1" applyBorder="1" applyAlignment="1">
      <alignment vertical="center" wrapText="1"/>
    </xf>
    <xf numFmtId="0" fontId="13" fillId="10" borderId="1" xfId="1" applyFont="1" applyFill="1" applyBorder="1" applyAlignment="1">
      <alignment vertical="center"/>
    </xf>
    <xf numFmtId="164" fontId="31" fillId="10" borderId="1" xfId="1" applyNumberFormat="1" applyFont="1" applyFill="1" applyBorder="1" applyAlignment="1">
      <alignment vertical="center"/>
    </xf>
    <xf numFmtId="0" fontId="4" fillId="16" borderId="9" xfId="1" applyFont="1" applyFill="1" applyBorder="1" applyAlignment="1">
      <alignment horizontal="center" vertical="center" wrapText="1"/>
    </xf>
    <xf numFmtId="0" fontId="31" fillId="16" borderId="1" xfId="1" applyFont="1" applyFill="1" applyBorder="1" applyAlignment="1">
      <alignment horizontal="center" vertical="center" wrapText="1"/>
    </xf>
    <xf numFmtId="0" fontId="31" fillId="16" borderId="1" xfId="1" applyFont="1" applyFill="1" applyBorder="1" applyAlignment="1">
      <alignment vertical="center"/>
    </xf>
    <xf numFmtId="3" fontId="0" fillId="16" borderId="1" xfId="0" applyNumberFormat="1" applyFill="1" applyBorder="1" applyAlignment="1">
      <alignment horizontal="center" vertical="center" wrapText="1"/>
    </xf>
    <xf numFmtId="0" fontId="14" fillId="16" borderId="1" xfId="1" applyFont="1" applyFill="1" applyBorder="1" applyAlignment="1">
      <alignment horizontal="center" vertical="center" wrapText="1"/>
    </xf>
    <xf numFmtId="165" fontId="14" fillId="16" borderId="1" xfId="1" applyNumberFormat="1" applyFont="1" applyFill="1" applyBorder="1" applyAlignment="1">
      <alignment vertical="center"/>
    </xf>
    <xf numFmtId="164" fontId="4" fillId="16" borderId="1" xfId="1" applyNumberFormat="1" applyFont="1" applyFill="1" applyBorder="1" applyAlignment="1">
      <alignment vertical="center"/>
    </xf>
    <xf numFmtId="165" fontId="13" fillId="16" borderId="1" xfId="1" applyNumberFormat="1" applyFont="1" applyFill="1" applyBorder="1" applyAlignment="1">
      <alignment horizontal="center" vertical="center"/>
    </xf>
    <xf numFmtId="0" fontId="14" fillId="16" borderId="1" xfId="5" applyFont="1" applyFill="1" applyBorder="1" applyAlignment="1">
      <alignment vertical="center" wrapText="1"/>
    </xf>
    <xf numFmtId="165" fontId="4" fillId="16" borderId="1" xfId="1" applyNumberFormat="1" applyFont="1" applyFill="1" applyBorder="1" applyAlignment="1">
      <alignment vertical="center"/>
    </xf>
    <xf numFmtId="0" fontId="13" fillId="16" borderId="1" xfId="5" applyFont="1" applyFill="1" applyBorder="1" applyAlignment="1">
      <alignment vertical="center" wrapText="1"/>
    </xf>
    <xf numFmtId="0" fontId="21" fillId="16" borderId="1" xfId="1" applyFont="1" applyFill="1" applyBorder="1" applyAlignment="1">
      <alignment horizontal="center" vertical="center" wrapText="1"/>
    </xf>
    <xf numFmtId="3" fontId="35" fillId="16" borderId="1" xfId="1" applyNumberFormat="1" applyFont="1" applyFill="1" applyBorder="1" applyAlignment="1">
      <alignment vertical="center" wrapText="1"/>
    </xf>
    <xf numFmtId="3" fontId="36" fillId="5" borderId="1" xfId="1" applyNumberFormat="1" applyFont="1" applyFill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7" fillId="3" borderId="12" xfId="0" applyFont="1" applyFill="1" applyBorder="1" applyAlignment="1">
      <alignment horizontal="center" vertical="center" wrapText="1"/>
    </xf>
    <xf numFmtId="0" fontId="37" fillId="3" borderId="13" xfId="0" applyFont="1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3" fontId="8" fillId="5" borderId="7" xfId="1" applyNumberFormat="1" applyFont="1" applyFill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4" fontId="38" fillId="0" borderId="7" xfId="0" applyNumberFormat="1" applyFont="1" applyBorder="1" applyAlignment="1">
      <alignment horizontal="center" vertical="center" wrapText="1"/>
    </xf>
    <xf numFmtId="4" fontId="37" fillId="0" borderId="7" xfId="0" applyNumberFormat="1" applyFont="1" applyBorder="1" applyAlignment="1">
      <alignment horizontal="center" vertical="center" wrapText="1"/>
    </xf>
    <xf numFmtId="0" fontId="39" fillId="9" borderId="7" xfId="1" applyFont="1" applyFill="1" applyBorder="1" applyAlignment="1">
      <alignment vertical="center"/>
    </xf>
    <xf numFmtId="0" fontId="39" fillId="9" borderId="8" xfId="1" applyFont="1" applyFill="1" applyBorder="1" applyAlignment="1">
      <alignment vertical="center"/>
    </xf>
    <xf numFmtId="3" fontId="8" fillId="0" borderId="9" xfId="1" applyNumberFormat="1" applyFont="1" applyBorder="1" applyAlignment="1">
      <alignment horizontal="center" vertical="center" wrapText="1"/>
    </xf>
    <xf numFmtId="3" fontId="8" fillId="4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39" fillId="9" borderId="1" xfId="1" applyFont="1" applyFill="1" applyBorder="1" applyAlignment="1">
      <alignment vertical="center"/>
    </xf>
    <xf numFmtId="0" fontId="39" fillId="9" borderId="10" xfId="1" applyFont="1" applyFill="1" applyBorder="1" applyAlignment="1">
      <alignment vertical="center"/>
    </xf>
    <xf numFmtId="0" fontId="37" fillId="0" borderId="9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16" borderId="1" xfId="0" applyFont="1" applyFill="1" applyBorder="1" applyAlignment="1">
      <alignment horizontal="center" vertical="center" wrapText="1"/>
    </xf>
    <xf numFmtId="4" fontId="41" fillId="16" borderId="1" xfId="0" applyNumberFormat="1" applyFont="1" applyFill="1" applyBorder="1" applyAlignment="1">
      <alignment horizontal="center" vertical="center" wrapText="1"/>
    </xf>
    <xf numFmtId="0" fontId="37" fillId="16" borderId="1" xfId="0" applyFont="1" applyFill="1" applyBorder="1" applyAlignment="1">
      <alignment horizontal="center"/>
    </xf>
    <xf numFmtId="4" fontId="37" fillId="16" borderId="1" xfId="0" applyNumberFormat="1" applyFont="1" applyFill="1" applyBorder="1" applyAlignment="1">
      <alignment horizontal="center" vertical="center" wrapText="1"/>
    </xf>
    <xf numFmtId="4" fontId="37" fillId="0" borderId="1" xfId="0" applyNumberFormat="1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4" fontId="41" fillId="28" borderId="1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/>
    </xf>
    <xf numFmtId="4" fontId="41" fillId="2" borderId="1" xfId="0" applyNumberFormat="1" applyFont="1" applyFill="1" applyBorder="1" applyAlignment="1">
      <alignment horizontal="center" vertical="center" wrapText="1"/>
    </xf>
    <xf numFmtId="3" fontId="42" fillId="0" borderId="1" xfId="1" applyNumberFormat="1" applyFont="1" applyBorder="1" applyAlignment="1">
      <alignment horizontal="center" vertical="center" wrapText="1"/>
    </xf>
    <xf numFmtId="0" fontId="38" fillId="4" borderId="1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/>
    </xf>
    <xf numFmtId="4" fontId="43" fillId="0" borderId="1" xfId="0" applyNumberFormat="1" applyFont="1" applyBorder="1" applyAlignment="1">
      <alignment horizontal="center" vertical="center" wrapText="1"/>
    </xf>
    <xf numFmtId="4" fontId="37" fillId="2" borderId="1" xfId="0" applyNumberFormat="1" applyFont="1" applyFill="1" applyBorder="1" applyAlignment="1">
      <alignment horizontal="center" vertical="center" wrapText="1"/>
    </xf>
    <xf numFmtId="0" fontId="36" fillId="6" borderId="12" xfId="2" applyFont="1" applyFill="1" applyBorder="1" applyAlignment="1">
      <alignment horizontal="center" vertical="center"/>
    </xf>
    <xf numFmtId="164" fontId="36" fillId="6" borderId="12" xfId="2" applyNumberFormat="1" applyFont="1" applyFill="1" applyBorder="1" applyAlignment="1">
      <alignment vertical="center"/>
    </xf>
    <xf numFmtId="0" fontId="39" fillId="9" borderId="12" xfId="1" applyFont="1" applyFill="1" applyBorder="1" applyAlignment="1">
      <alignment vertical="center"/>
    </xf>
    <xf numFmtId="0" fontId="39" fillId="9" borderId="13" xfId="1" applyFont="1" applyFill="1" applyBorder="1" applyAlignment="1">
      <alignment vertical="center"/>
    </xf>
    <xf numFmtId="0" fontId="37" fillId="3" borderId="7" xfId="0" applyFont="1" applyFill="1" applyBorder="1" applyAlignment="1">
      <alignment horizontal="center" vertical="center" wrapText="1"/>
    </xf>
    <xf numFmtId="4" fontId="37" fillId="3" borderId="7" xfId="0" applyNumberFormat="1" applyFont="1" applyFill="1" applyBorder="1" applyAlignment="1">
      <alignment horizontal="center" vertical="center" wrapText="1"/>
    </xf>
    <xf numFmtId="0" fontId="37" fillId="2" borderId="9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 wrapText="1"/>
    </xf>
    <xf numFmtId="4" fontId="38" fillId="2" borderId="1" xfId="0" applyNumberFormat="1" applyFont="1" applyFill="1" applyBorder="1" applyAlignment="1">
      <alignment horizontal="center" vertical="center" wrapText="1"/>
    </xf>
    <xf numFmtId="0" fontId="37" fillId="27" borderId="9" xfId="0" applyFont="1" applyFill="1" applyBorder="1" applyAlignment="1">
      <alignment horizontal="center" vertical="center" wrapText="1"/>
    </xf>
    <xf numFmtId="0" fontId="40" fillId="27" borderId="1" xfId="0" applyFont="1" applyFill="1" applyBorder="1" applyAlignment="1">
      <alignment vertical="center" wrapText="1"/>
    </xf>
    <xf numFmtId="0" fontId="37" fillId="20" borderId="1" xfId="0" applyFont="1" applyFill="1" applyBorder="1" applyAlignment="1">
      <alignment horizontal="center" vertical="center" wrapText="1"/>
    </xf>
    <xf numFmtId="0" fontId="37" fillId="20" borderId="1" xfId="0" applyFont="1" applyFill="1" applyBorder="1" applyAlignment="1">
      <alignment horizontal="left" vertical="center" wrapText="1"/>
    </xf>
    <xf numFmtId="4" fontId="37" fillId="20" borderId="1" xfId="0" applyNumberFormat="1" applyFont="1" applyFill="1" applyBorder="1" applyAlignment="1">
      <alignment horizontal="center" vertical="center" wrapText="1"/>
    </xf>
    <xf numFmtId="4" fontId="45" fillId="20" borderId="1" xfId="0" applyNumberFormat="1" applyFont="1" applyFill="1" applyBorder="1" applyAlignment="1">
      <alignment horizontal="center" vertical="center" wrapText="1"/>
    </xf>
    <xf numFmtId="0" fontId="40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vertical="center"/>
    </xf>
    <xf numFmtId="0" fontId="37" fillId="0" borderId="1" xfId="0" applyFont="1" applyBorder="1" applyAlignment="1">
      <alignment vertical="center" wrapText="1"/>
    </xf>
    <xf numFmtId="4" fontId="37" fillId="2" borderId="1" xfId="0" applyNumberFormat="1" applyFont="1" applyFill="1" applyBorder="1" applyAlignment="1">
      <alignment horizontal="center" vertical="center"/>
    </xf>
    <xf numFmtId="0" fontId="47" fillId="0" borderId="1" xfId="0" applyFont="1" applyBorder="1" applyAlignment="1">
      <alignment horizontal="center" vertical="center" wrapText="1"/>
    </xf>
    <xf numFmtId="0" fontId="36" fillId="6" borderId="13" xfId="2" applyFont="1" applyFill="1" applyBorder="1" applyAlignment="1">
      <alignment horizontal="center" vertical="center"/>
    </xf>
    <xf numFmtId="0" fontId="37" fillId="0" borderId="4" xfId="0" applyFont="1" applyBorder="1" applyAlignment="1">
      <alignment horizontal="center" vertical="center" wrapText="1"/>
    </xf>
    <xf numFmtId="3" fontId="36" fillId="8" borderId="4" xfId="1" applyNumberFormat="1" applyFont="1" applyFill="1" applyBorder="1" applyAlignment="1">
      <alignment horizontal="center" vertical="center" wrapText="1"/>
    </xf>
    <xf numFmtId="0" fontId="37" fillId="10" borderId="4" xfId="0" applyFont="1" applyFill="1" applyBorder="1" applyAlignment="1">
      <alignment horizontal="center" vertical="center" wrapText="1"/>
    </xf>
    <xf numFmtId="0" fontId="38" fillId="10" borderId="4" xfId="0" applyFont="1" applyFill="1" applyBorder="1" applyAlignment="1">
      <alignment horizontal="center" vertical="center" wrapText="1"/>
    </xf>
    <xf numFmtId="4" fontId="38" fillId="10" borderId="4" xfId="0" applyNumberFormat="1" applyFont="1" applyFill="1" applyBorder="1" applyAlignment="1">
      <alignment horizontal="center" vertical="center" wrapText="1"/>
    </xf>
    <xf numFmtId="0" fontId="48" fillId="9" borderId="1" xfId="1" applyFont="1" applyFill="1" applyBorder="1" applyAlignment="1">
      <alignment vertical="center"/>
    </xf>
    <xf numFmtId="0" fontId="49" fillId="0" borderId="0" xfId="1" applyFont="1" applyAlignment="1">
      <alignment vertical="center"/>
    </xf>
    <xf numFmtId="0" fontId="50" fillId="0" borderId="0" xfId="0" applyFont="1" applyAlignment="1">
      <alignment horizontal="center"/>
    </xf>
    <xf numFmtId="3" fontId="8" fillId="5" borderId="6" xfId="1" applyNumberFormat="1" applyFont="1" applyFill="1" applyBorder="1" applyAlignment="1">
      <alignment horizontal="center" vertical="center" wrapText="1"/>
    </xf>
    <xf numFmtId="9" fontId="8" fillId="5" borderId="7" xfId="1" applyNumberFormat="1" applyFont="1" applyFill="1" applyBorder="1" applyAlignment="1">
      <alignment vertical="center" wrapText="1"/>
    </xf>
    <xf numFmtId="3" fontId="8" fillId="5" borderId="8" xfId="1" applyNumberFormat="1" applyFont="1" applyFill="1" applyBorder="1" applyAlignment="1">
      <alignment horizontal="center" vertical="center" wrapText="1"/>
    </xf>
    <xf numFmtId="3" fontId="49" fillId="5" borderId="6" xfId="1" applyNumberFormat="1" applyFont="1" applyFill="1" applyBorder="1" applyAlignment="1">
      <alignment horizontal="center" vertical="center" wrapText="1"/>
    </xf>
    <xf numFmtId="3" fontId="8" fillId="0" borderId="9" xfId="1" applyNumberFormat="1" applyFont="1" applyBorder="1" applyAlignment="1">
      <alignment horizontal="left" vertical="center" wrapText="1"/>
    </xf>
    <xf numFmtId="4" fontId="8" fillId="0" borderId="1" xfId="1" applyNumberFormat="1" applyFont="1" applyBorder="1" applyAlignment="1">
      <alignment horizontal="center" vertical="center"/>
    </xf>
    <xf numFmtId="4" fontId="42" fillId="0" borderId="1" xfId="1" applyNumberFormat="1" applyFont="1" applyBorder="1" applyAlignment="1">
      <alignment vertical="center"/>
    </xf>
    <xf numFmtId="4" fontId="42" fillId="0" borderId="10" xfId="1" applyNumberFormat="1" applyFont="1" applyBorder="1" applyAlignment="1">
      <alignment vertical="center"/>
    </xf>
    <xf numFmtId="3" fontId="51" fillId="0" borderId="9" xfId="0" applyNumberFormat="1" applyFont="1" applyBorder="1" applyAlignment="1">
      <alignment horizontal="center" vertical="center"/>
    </xf>
    <xf numFmtId="3" fontId="51" fillId="0" borderId="1" xfId="0" applyNumberFormat="1" applyFont="1" applyBorder="1" applyAlignment="1">
      <alignment horizontal="center" vertical="center"/>
    </xf>
    <xf numFmtId="3" fontId="51" fillId="0" borderId="10" xfId="0" applyNumberFormat="1" applyFont="1" applyBorder="1" applyAlignment="1">
      <alignment horizontal="center" vertical="center"/>
    </xf>
    <xf numFmtId="4" fontId="8" fillId="0" borderId="10" xfId="1" applyNumberFormat="1" applyFont="1" applyBorder="1" applyAlignment="1">
      <alignment horizontal="center" vertical="center"/>
    </xf>
    <xf numFmtId="4" fontId="42" fillId="0" borderId="1" xfId="1" applyNumberFormat="1" applyFont="1" applyBorder="1" applyAlignment="1">
      <alignment horizontal="center" vertical="center"/>
    </xf>
    <xf numFmtId="4" fontId="42" fillId="0" borderId="10" xfId="1" applyNumberFormat="1" applyFont="1" applyBorder="1" applyAlignment="1">
      <alignment horizontal="center" vertical="center"/>
    </xf>
    <xf numFmtId="3" fontId="8" fillId="7" borderId="18" xfId="1" applyNumberFormat="1" applyFont="1" applyFill="1" applyBorder="1" applyAlignment="1">
      <alignment vertical="center" wrapText="1"/>
    </xf>
    <xf numFmtId="4" fontId="8" fillId="7" borderId="2" xfId="1" applyNumberFormat="1" applyFont="1" applyFill="1" applyBorder="1" applyAlignment="1">
      <alignment horizontal="center" vertical="center"/>
    </xf>
    <xf numFmtId="3" fontId="8" fillId="7" borderId="2" xfId="1" applyNumberFormat="1" applyFont="1" applyFill="1" applyBorder="1" applyAlignment="1">
      <alignment vertical="center" wrapText="1"/>
    </xf>
    <xf numFmtId="3" fontId="8" fillId="7" borderId="19" xfId="1" applyNumberFormat="1" applyFont="1" applyFill="1" applyBorder="1" applyAlignment="1">
      <alignment vertical="center" wrapText="1"/>
    </xf>
    <xf numFmtId="3" fontId="8" fillId="8" borderId="11" xfId="0" applyNumberFormat="1" applyFont="1" applyFill="1" applyBorder="1" applyAlignment="1">
      <alignment horizontal="center" vertical="center" wrapText="1"/>
    </xf>
    <xf numFmtId="4" fontId="8" fillId="8" borderId="12" xfId="1" applyNumberFormat="1" applyFont="1" applyFill="1" applyBorder="1" applyAlignment="1">
      <alignment horizontal="center" vertical="center"/>
    </xf>
    <xf numFmtId="4" fontId="8" fillId="8" borderId="13" xfId="1" applyNumberFormat="1" applyFont="1" applyFill="1" applyBorder="1" applyAlignment="1">
      <alignment horizontal="center" vertical="center"/>
    </xf>
    <xf numFmtId="3" fontId="8" fillId="8" borderId="14" xfId="1" applyNumberFormat="1" applyFont="1" applyFill="1" applyBorder="1" applyAlignment="1">
      <alignment vertical="center" wrapText="1"/>
    </xf>
    <xf numFmtId="3" fontId="8" fillId="8" borderId="15" xfId="1" applyNumberFormat="1" applyFont="1" applyFill="1" applyBorder="1" applyAlignment="1">
      <alignment vertical="center" wrapText="1"/>
    </xf>
    <xf numFmtId="4" fontId="8" fillId="8" borderId="15" xfId="1" applyNumberFormat="1" applyFont="1" applyFill="1" applyBorder="1" applyAlignment="1">
      <alignment horizontal="center" vertical="center"/>
    </xf>
    <xf numFmtId="4" fontId="8" fillId="8" borderId="16" xfId="1" applyNumberFormat="1" applyFont="1" applyFill="1" applyBorder="1" applyAlignment="1">
      <alignment horizontal="center" vertical="center"/>
    </xf>
    <xf numFmtId="9" fontId="8" fillId="26" borderId="17" xfId="1" applyNumberFormat="1" applyFont="1" applyFill="1" applyBorder="1" applyAlignment="1">
      <alignment horizontal="center" vertical="center"/>
    </xf>
    <xf numFmtId="9" fontId="49" fillId="23" borderId="15" xfId="1" applyNumberFormat="1" applyFont="1" applyFill="1" applyBorder="1" applyAlignment="1">
      <alignment horizontal="center" vertical="center"/>
    </xf>
    <xf numFmtId="9" fontId="8" fillId="24" borderId="15" xfId="1" applyNumberFormat="1" applyFont="1" applyFill="1" applyBorder="1" applyAlignment="1">
      <alignment horizontal="center" vertical="center"/>
    </xf>
    <xf numFmtId="9" fontId="8" fillId="24" borderId="16" xfId="1" applyNumberFormat="1" applyFont="1" applyFill="1" applyBorder="1" applyAlignment="1">
      <alignment horizontal="center" vertical="center"/>
    </xf>
    <xf numFmtId="0" fontId="42" fillId="0" borderId="0" xfId="1" applyFont="1" applyAlignment="1">
      <alignment vertical="center" wrapText="1"/>
    </xf>
    <xf numFmtId="0" fontId="49" fillId="0" borderId="0" xfId="1" applyFont="1" applyAlignment="1">
      <alignment horizontal="center" vertical="center" wrapText="1"/>
    </xf>
    <xf numFmtId="3" fontId="51" fillId="11" borderId="7" xfId="0" applyNumberFormat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3" fontId="8" fillId="7" borderId="11" xfId="1" applyNumberFormat="1" applyFont="1" applyFill="1" applyBorder="1" applyAlignment="1">
      <alignment vertical="center" wrapText="1"/>
    </xf>
    <xf numFmtId="3" fontId="8" fillId="7" borderId="12" xfId="1" applyNumberFormat="1" applyFont="1" applyFill="1" applyBorder="1" applyAlignment="1">
      <alignment vertical="center" wrapText="1"/>
    </xf>
    <xf numFmtId="4" fontId="8" fillId="7" borderId="12" xfId="1" applyNumberFormat="1" applyFont="1" applyFill="1" applyBorder="1" applyAlignment="1">
      <alignment horizontal="center" vertical="center"/>
    </xf>
    <xf numFmtId="3" fontId="8" fillId="7" borderId="13" xfId="1" applyNumberFormat="1" applyFont="1" applyFill="1" applyBorder="1" applyAlignment="1">
      <alignment vertical="center" wrapText="1"/>
    </xf>
    <xf numFmtId="4" fontId="8" fillId="8" borderId="12" xfId="0" applyNumberFormat="1" applyFont="1" applyFill="1" applyBorder="1" applyAlignment="1">
      <alignment horizontal="center" vertical="center" wrapText="1"/>
    </xf>
    <xf numFmtId="4" fontId="8" fillId="8" borderId="13" xfId="0" applyNumberFormat="1" applyFont="1" applyFill="1" applyBorder="1" applyAlignment="1">
      <alignment horizontal="center" vertical="center" wrapText="1"/>
    </xf>
    <xf numFmtId="0" fontId="36" fillId="6" borderId="11" xfId="2" applyFont="1" applyFill="1" applyBorder="1" applyAlignment="1">
      <alignment horizontal="center" vertical="center"/>
    </xf>
    <xf numFmtId="0" fontId="36" fillId="6" borderId="12" xfId="2" applyFont="1" applyFill="1" applyBorder="1" applyAlignment="1">
      <alignment horizontal="center" vertical="center"/>
    </xf>
    <xf numFmtId="0" fontId="37" fillId="2" borderId="6" xfId="0" applyFont="1" applyFill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2" borderId="9" xfId="0" applyFont="1" applyFill="1" applyBorder="1" applyAlignment="1">
      <alignment horizontal="center" vertical="center" wrapText="1"/>
    </xf>
    <xf numFmtId="3" fontId="36" fillId="5" borderId="1" xfId="1" applyNumberFormat="1" applyFont="1" applyFill="1" applyBorder="1" applyAlignment="1">
      <alignment horizontal="center" vertical="center" wrapText="1"/>
    </xf>
    <xf numFmtId="3" fontId="8" fillId="22" borderId="14" xfId="1" applyNumberFormat="1" applyFont="1" applyFill="1" applyBorder="1" applyAlignment="1">
      <alignment horizontal="center" vertical="center" wrapText="1"/>
    </xf>
    <xf numFmtId="0" fontId="52" fillId="23" borderId="15" xfId="0" applyFont="1" applyFill="1" applyBorder="1" applyAlignment="1">
      <alignment horizontal="center" vertical="center" wrapText="1"/>
    </xf>
    <xf numFmtId="3" fontId="49" fillId="26" borderId="17" xfId="0" applyNumberFormat="1" applyFont="1" applyFill="1" applyBorder="1" applyAlignment="1">
      <alignment horizontal="center" vertical="center" wrapText="1"/>
    </xf>
    <xf numFmtId="0" fontId="52" fillId="2" borderId="17" xfId="0" applyFont="1" applyFill="1" applyBorder="1" applyAlignment="1">
      <alignment horizontal="center" vertical="center"/>
    </xf>
    <xf numFmtId="0" fontId="24" fillId="12" borderId="6" xfId="1" applyFont="1" applyFill="1" applyBorder="1" applyAlignment="1">
      <alignment horizontal="center" vertical="center" wrapText="1"/>
    </xf>
    <xf numFmtId="0" fontId="24" fillId="12" borderId="7" xfId="1" applyFont="1" applyFill="1" applyBorder="1" applyAlignment="1">
      <alignment horizontal="center" vertical="center" wrapText="1"/>
    </xf>
    <xf numFmtId="0" fontId="24" fillId="12" borderId="8" xfId="1" applyFont="1" applyFill="1" applyBorder="1" applyAlignment="1">
      <alignment horizontal="center" vertical="center" wrapText="1"/>
    </xf>
    <xf numFmtId="3" fontId="4" fillId="5" borderId="9" xfId="1" applyNumberFormat="1" applyFont="1" applyFill="1" applyBorder="1" applyAlignment="1">
      <alignment horizontal="center" vertical="center" wrapText="1"/>
    </xf>
    <xf numFmtId="3" fontId="4" fillId="5" borderId="11" xfId="1" applyNumberFormat="1" applyFont="1" applyFill="1" applyBorder="1" applyAlignment="1">
      <alignment horizontal="center" vertical="center" wrapText="1"/>
    </xf>
    <xf numFmtId="3" fontId="4" fillId="5" borderId="1" xfId="1" applyNumberFormat="1" applyFont="1" applyFill="1" applyBorder="1" applyAlignment="1">
      <alignment horizontal="center" vertical="center" wrapText="1"/>
    </xf>
    <xf numFmtId="3" fontId="4" fillId="5" borderId="12" xfId="1" applyNumberFormat="1" applyFont="1" applyFill="1" applyBorder="1" applyAlignment="1">
      <alignment horizontal="center" vertical="center" wrapText="1"/>
    </xf>
    <xf numFmtId="3" fontId="2" fillId="11" borderId="1" xfId="0" applyNumberFormat="1" applyFont="1" applyFill="1" applyBorder="1" applyAlignment="1">
      <alignment horizontal="center" vertical="center" wrapText="1"/>
    </xf>
    <xf numFmtId="3" fontId="4" fillId="5" borderId="10" xfId="1" applyNumberFormat="1" applyFont="1" applyFill="1" applyBorder="1" applyAlignment="1">
      <alignment horizontal="center" vertical="center" wrapText="1"/>
    </xf>
    <xf numFmtId="3" fontId="4" fillId="5" borderId="13" xfId="1" applyNumberFormat="1" applyFont="1" applyFill="1" applyBorder="1" applyAlignment="1">
      <alignment horizontal="center" vertical="center" wrapText="1"/>
    </xf>
    <xf numFmtId="3" fontId="36" fillId="5" borderId="9" xfId="1" applyNumberFormat="1" applyFont="1" applyFill="1" applyBorder="1" applyAlignment="1">
      <alignment horizontal="center" vertical="center" wrapText="1"/>
    </xf>
    <xf numFmtId="3" fontId="36" fillId="5" borderId="10" xfId="1" applyNumberFormat="1" applyFont="1" applyFill="1" applyBorder="1" applyAlignment="1">
      <alignment horizontal="center" vertical="center" wrapText="1"/>
    </xf>
    <xf numFmtId="0" fontId="25" fillId="20" borderId="12" xfId="4" applyFont="1" applyFill="1" applyBorder="1" applyAlignment="1">
      <alignment horizontal="left" vertical="center"/>
    </xf>
    <xf numFmtId="0" fontId="25" fillId="20" borderId="13" xfId="4" applyFont="1" applyFill="1" applyBorder="1" applyAlignment="1">
      <alignment horizontal="left" vertical="center"/>
    </xf>
    <xf numFmtId="0" fontId="25" fillId="21" borderId="7" xfId="4" applyFont="1" applyFill="1" applyBorder="1" applyAlignment="1">
      <alignment horizontal="left" vertical="center"/>
    </xf>
    <xf numFmtId="0" fontId="25" fillId="21" borderId="8" xfId="4" applyFont="1" applyFill="1" applyBorder="1" applyAlignment="1">
      <alignment horizontal="left" vertical="center"/>
    </xf>
    <xf numFmtId="0" fontId="25" fillId="21" borderId="12" xfId="4" applyFont="1" applyFill="1" applyBorder="1" applyAlignment="1">
      <alignment horizontal="left" vertical="center"/>
    </xf>
    <xf numFmtId="0" fontId="25" fillId="21" borderId="13" xfId="4" applyFont="1" applyFill="1" applyBorder="1" applyAlignment="1">
      <alignment horizontal="left" vertical="center"/>
    </xf>
    <xf numFmtId="0" fontId="2" fillId="9" borderId="15" xfId="4" applyFont="1" applyFill="1" applyBorder="1" applyAlignment="1">
      <alignment horizontal="center" vertical="center" wrapText="1"/>
    </xf>
    <xf numFmtId="0" fontId="2" fillId="9" borderId="16" xfId="4" applyFont="1" applyFill="1" applyBorder="1" applyAlignment="1">
      <alignment horizontal="center" vertical="center" wrapText="1"/>
    </xf>
    <xf numFmtId="0" fontId="25" fillId="20" borderId="7" xfId="4" applyFont="1" applyFill="1" applyBorder="1" applyAlignment="1">
      <alignment horizontal="left" vertical="center" wrapText="1"/>
    </xf>
    <xf numFmtId="0" fontId="25" fillId="20" borderId="8" xfId="4" applyFont="1" applyFill="1" applyBorder="1" applyAlignment="1">
      <alignment horizontal="left" vertical="center" wrapText="1"/>
    </xf>
    <xf numFmtId="0" fontId="25" fillId="20" borderId="1" xfId="4" applyFont="1" applyFill="1" applyBorder="1" applyAlignment="1">
      <alignment horizontal="left" vertical="center"/>
    </xf>
    <xf numFmtId="0" fontId="25" fillId="20" borderId="10" xfId="4" applyFont="1" applyFill="1" applyBorder="1" applyAlignment="1">
      <alignment horizontal="left" vertical="center"/>
    </xf>
  </cellXfs>
  <cellStyles count="7">
    <cellStyle name="Excel Built-in Normal" xfId="2" xr:uid="{00000000-0005-0000-0000-000000000000}"/>
    <cellStyle name="Excel Built-in Normal 1" xfId="1" xr:uid="{00000000-0005-0000-0000-000001000000}"/>
    <cellStyle name="Excel Built-in Normal 1 2" xfId="6" xr:uid="{00000000-0005-0000-0000-000002000000}"/>
    <cellStyle name="Excel Built-in Normal 1 3" xfId="5" xr:uid="{00000000-0005-0000-0000-000003000000}"/>
    <cellStyle name="Κανονικό" xfId="0" builtinId="0"/>
    <cellStyle name="Κανονικό 2" xfId="3" xr:uid="{00000000-0005-0000-0000-000005000000}"/>
    <cellStyle name="Κανονικό 3" xfId="4" xr:uid="{00000000-0005-0000-0000-000006000000}"/>
  </cellStyles>
  <dxfs count="0"/>
  <tableStyles count="0" defaultTableStyle="TableStyleMedium2" defaultPivotStyle="PivotStyleLight16"/>
  <colors>
    <mruColors>
      <color rgb="FFFF66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Y151"/>
  <sheetViews>
    <sheetView tabSelected="1" zoomScale="60" zoomScaleNormal="60" zoomScaleSheetLayoutView="40" workbookViewId="0">
      <selection activeCell="H49" sqref="H49"/>
    </sheetView>
  </sheetViews>
  <sheetFormatPr defaultColWidth="9.140625" defaultRowHeight="15" x14ac:dyDescent="0.25"/>
  <cols>
    <col min="1" max="1" width="18.140625" style="1" customWidth="1"/>
    <col min="2" max="2" width="48.7109375" style="1" customWidth="1"/>
    <col min="3" max="3" width="31.42578125" style="1" customWidth="1"/>
    <col min="4" max="4" width="159.140625" style="1" customWidth="1"/>
    <col min="5" max="7" width="28.140625" style="1" customWidth="1"/>
    <col min="8" max="8" width="40.85546875" style="1" customWidth="1"/>
    <col min="9" max="9" width="41.42578125" style="1" customWidth="1"/>
    <col min="10" max="10" width="31" style="1" customWidth="1"/>
    <col min="11" max="11" width="58.42578125" style="1" customWidth="1"/>
    <col min="12" max="12" width="24.85546875" style="1" customWidth="1"/>
    <col min="13" max="16384" width="9.140625" style="1"/>
  </cols>
  <sheetData>
    <row r="1" spans="1:259" s="4" customFormat="1" ht="61.5" customHeight="1" x14ac:dyDescent="0.25">
      <c r="A1" s="9"/>
      <c r="B1" s="2" t="s">
        <v>88</v>
      </c>
      <c r="C1" s="2"/>
      <c r="D1" s="2"/>
      <c r="E1" s="2"/>
      <c r="F1" s="2"/>
      <c r="G1" s="2"/>
      <c r="H1" s="8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</row>
    <row r="2" spans="1:259" s="4" customFormat="1" ht="22.15" customHeight="1" x14ac:dyDescent="0.25">
      <c r="A2" s="9"/>
      <c r="B2" s="2"/>
      <c r="C2" s="2"/>
      <c r="D2" s="2"/>
      <c r="E2" s="2"/>
      <c r="F2" s="2"/>
      <c r="G2" s="2"/>
      <c r="H2" s="8"/>
      <c r="I2" s="2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</row>
    <row r="3" spans="1:259" s="6" customFormat="1" ht="49.15" customHeight="1" thickBot="1" x14ac:dyDescent="0.4">
      <c r="A3" s="244"/>
      <c r="B3" s="2" t="s">
        <v>131</v>
      </c>
      <c r="C3" s="2"/>
      <c r="D3" s="2"/>
      <c r="E3" s="2"/>
      <c r="F3" s="2"/>
      <c r="G3" s="2"/>
      <c r="H3" s="8"/>
      <c r="I3" s="2" t="s">
        <v>130</v>
      </c>
      <c r="J3" s="245"/>
      <c r="K3" s="245"/>
      <c r="L3" s="245"/>
    </row>
    <row r="4" spans="1:259" s="6" customFormat="1" ht="126.75" thickTop="1" x14ac:dyDescent="0.25">
      <c r="A4" s="244"/>
      <c r="B4" s="246" t="s">
        <v>91</v>
      </c>
      <c r="C4" s="247"/>
      <c r="D4" s="184" t="s">
        <v>96</v>
      </c>
      <c r="E4" s="184" t="s">
        <v>1</v>
      </c>
      <c r="F4" s="248" t="s">
        <v>2</v>
      </c>
      <c r="G4" s="2"/>
      <c r="H4" s="2"/>
      <c r="I4" s="249" t="s">
        <v>92</v>
      </c>
      <c r="J4" s="184" t="s">
        <v>4</v>
      </c>
      <c r="K4" s="184" t="s">
        <v>1</v>
      </c>
      <c r="L4" s="248" t="s">
        <v>2</v>
      </c>
    </row>
    <row r="5" spans="1:259" s="6" customFormat="1" ht="24" customHeight="1" x14ac:dyDescent="0.25">
      <c r="A5" s="244"/>
      <c r="B5" s="250" t="s">
        <v>5</v>
      </c>
      <c r="C5" s="251"/>
      <c r="D5" s="251">
        <v>10000000</v>
      </c>
      <c r="E5" s="252"/>
      <c r="F5" s="253"/>
      <c r="G5" s="2"/>
      <c r="H5" s="2"/>
      <c r="I5" s="254">
        <v>128</v>
      </c>
      <c r="J5" s="255">
        <f>SUM(K5:L5)</f>
        <v>14758224.15</v>
      </c>
      <c r="K5" s="255">
        <f>SUM(E47)</f>
        <v>14758224.15</v>
      </c>
      <c r="L5" s="256">
        <f>SUM(F47)</f>
        <v>0</v>
      </c>
    </row>
    <row r="6" spans="1:259" s="6" customFormat="1" ht="24" customHeight="1" x14ac:dyDescent="0.25">
      <c r="A6" s="244"/>
      <c r="B6" s="250" t="s">
        <v>6</v>
      </c>
      <c r="C6" s="251"/>
      <c r="D6" s="251">
        <v>5000000</v>
      </c>
      <c r="E6" s="252"/>
      <c r="F6" s="253"/>
      <c r="G6" s="2"/>
      <c r="H6" s="2"/>
      <c r="I6" s="254">
        <v>129</v>
      </c>
      <c r="J6" s="255">
        <f>SUM(K6:L6)</f>
        <v>4814350</v>
      </c>
      <c r="K6" s="255">
        <f>SUM(E86)</f>
        <v>3424350</v>
      </c>
      <c r="L6" s="256">
        <f>SUM(F86)</f>
        <v>1390000</v>
      </c>
    </row>
    <row r="7" spans="1:259" s="6" customFormat="1" ht="36" customHeight="1" x14ac:dyDescent="0.25">
      <c r="A7" s="244"/>
      <c r="B7" s="250" t="s">
        <v>7</v>
      </c>
      <c r="C7" s="251"/>
      <c r="D7" s="251">
        <v>2000000</v>
      </c>
      <c r="E7" s="252"/>
      <c r="F7" s="257"/>
      <c r="G7" s="2"/>
      <c r="H7" s="2"/>
      <c r="I7" s="254">
        <v>130</v>
      </c>
      <c r="J7" s="255">
        <f>SUM(K7:L7)</f>
        <v>0</v>
      </c>
      <c r="K7" s="255">
        <f>SUM(E95)</f>
        <v>0</v>
      </c>
      <c r="L7" s="256">
        <f>SUM(F95)</f>
        <v>0</v>
      </c>
    </row>
    <row r="8" spans="1:259" s="6" customFormat="1" ht="24" customHeight="1" x14ac:dyDescent="0.25">
      <c r="A8" s="244"/>
      <c r="B8" s="250" t="s">
        <v>8</v>
      </c>
      <c r="C8" s="251"/>
      <c r="D8" s="251">
        <v>0</v>
      </c>
      <c r="E8" s="252"/>
      <c r="F8" s="257"/>
      <c r="G8" s="2"/>
      <c r="H8" s="2"/>
      <c r="I8" s="254">
        <v>131</v>
      </c>
      <c r="J8" s="255">
        <f>SUM(K8:L8)</f>
        <v>0</v>
      </c>
      <c r="K8" s="255">
        <f>SUM(E99)</f>
        <v>0</v>
      </c>
      <c r="L8" s="256">
        <f>SUM(F95)</f>
        <v>0</v>
      </c>
    </row>
    <row r="9" spans="1:259" s="6" customFormat="1" ht="24" customHeight="1" x14ac:dyDescent="0.25">
      <c r="A9" s="244"/>
      <c r="B9" s="250" t="s">
        <v>9</v>
      </c>
      <c r="C9" s="258"/>
      <c r="D9" s="251">
        <v>0</v>
      </c>
      <c r="E9" s="252"/>
      <c r="F9" s="259"/>
      <c r="G9" s="2"/>
      <c r="H9" s="2"/>
      <c r="I9" s="254">
        <v>132</v>
      </c>
      <c r="J9" s="255">
        <f t="shared" ref="J9" si="0">SUM(K9:L9)</f>
        <v>0</v>
      </c>
      <c r="K9" s="255">
        <f>SUM(E9)</f>
        <v>0</v>
      </c>
      <c r="L9" s="256">
        <f>SUM(F99)</f>
        <v>0</v>
      </c>
    </row>
    <row r="10" spans="1:259" s="6" customFormat="1" ht="109.5" customHeight="1" x14ac:dyDescent="0.25">
      <c r="A10" s="244"/>
      <c r="B10" s="250" t="s">
        <v>10</v>
      </c>
      <c r="C10" s="258"/>
      <c r="D10" s="251">
        <v>500000</v>
      </c>
      <c r="E10" s="252"/>
      <c r="F10" s="259"/>
      <c r="G10" s="2"/>
      <c r="H10" s="2"/>
      <c r="I10" s="254" t="s">
        <v>11</v>
      </c>
      <c r="J10" s="255">
        <f>SUM(K10:L10)</f>
        <v>0</v>
      </c>
      <c r="K10" s="255">
        <f>SUM(E107)</f>
        <v>0</v>
      </c>
      <c r="L10" s="256">
        <f>SUM(F107)</f>
        <v>0</v>
      </c>
    </row>
    <row r="11" spans="1:259" s="6" customFormat="1" ht="47.25" customHeight="1" thickBot="1" x14ac:dyDescent="0.3">
      <c r="A11" s="244"/>
      <c r="B11" s="260" t="s">
        <v>101</v>
      </c>
      <c r="C11" s="261"/>
      <c r="D11" s="261">
        <v>17500000</v>
      </c>
      <c r="E11" s="262"/>
      <c r="F11" s="263"/>
      <c r="G11" s="2"/>
      <c r="H11" s="2"/>
      <c r="I11" s="264" t="s">
        <v>94</v>
      </c>
      <c r="J11" s="265">
        <f>SUM(J5:J10)</f>
        <v>19572574.149999999</v>
      </c>
      <c r="K11" s="265">
        <f t="shared" ref="K11:L11" si="1">SUM(K5:K10)</f>
        <v>18182574.149999999</v>
      </c>
      <c r="L11" s="266">
        <f t="shared" si="1"/>
        <v>1390000</v>
      </c>
    </row>
    <row r="12" spans="1:259" s="5" customFormat="1" ht="82.5" customHeight="1" thickTop="1" thickBot="1" x14ac:dyDescent="0.25">
      <c r="A12" s="9"/>
      <c r="B12" s="267" t="s">
        <v>166</v>
      </c>
      <c r="C12" s="268"/>
      <c r="D12" s="269">
        <f>SUM(D5:D10)</f>
        <v>17500000</v>
      </c>
      <c r="E12" s="269">
        <f>D12*E13</f>
        <v>10850000</v>
      </c>
      <c r="F12" s="270">
        <f>D12*F13</f>
        <v>6650000</v>
      </c>
      <c r="G12" s="2"/>
      <c r="H12" s="2"/>
      <c r="I12" s="296"/>
      <c r="J12" s="297"/>
      <c r="K12" s="271"/>
      <c r="L12" s="271"/>
      <c r="M12" s="132"/>
      <c r="N12" s="132"/>
      <c r="O12" s="16"/>
      <c r="S12" s="11"/>
      <c r="T12" s="11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</row>
    <row r="13" spans="1:259" s="5" customFormat="1" ht="43.5" customHeight="1" thickTop="1" thickBot="1" x14ac:dyDescent="0.25">
      <c r="A13" s="9"/>
      <c r="B13" s="294" t="s">
        <v>167</v>
      </c>
      <c r="C13" s="295"/>
      <c r="D13" s="272">
        <v>1</v>
      </c>
      <c r="E13" s="273">
        <f>100%-F13</f>
        <v>0.62</v>
      </c>
      <c r="F13" s="274">
        <v>0.38</v>
      </c>
      <c r="G13" s="2"/>
      <c r="H13" s="2"/>
      <c r="I13" s="275"/>
      <c r="J13" s="275"/>
      <c r="K13" s="275"/>
      <c r="L13" s="275"/>
      <c r="M13" s="14"/>
      <c r="N13" s="14"/>
      <c r="O13" s="14"/>
      <c r="P13" s="14"/>
      <c r="Q13" s="14"/>
      <c r="R13" s="14"/>
      <c r="S13" s="15"/>
      <c r="T13" s="15"/>
      <c r="U13" s="15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</row>
    <row r="14" spans="1:259" s="6" customFormat="1" ht="21.75" thickTop="1" x14ac:dyDescent="0.35">
      <c r="A14" s="244"/>
      <c r="B14" s="245"/>
      <c r="C14" s="245"/>
      <c r="D14" s="245"/>
      <c r="E14" s="245"/>
      <c r="F14" s="245"/>
      <c r="G14" s="245"/>
      <c r="H14" s="245"/>
      <c r="I14" s="245"/>
      <c r="J14" s="245"/>
      <c r="K14" s="245"/>
      <c r="L14" s="245"/>
    </row>
    <row r="15" spans="1:259" s="10" customFormat="1" ht="32.450000000000003" customHeight="1" thickBot="1" x14ac:dyDescent="0.35">
      <c r="A15" s="9"/>
      <c r="B15" s="2" t="s">
        <v>97</v>
      </c>
      <c r="C15" s="2"/>
      <c r="D15" s="2"/>
      <c r="E15" s="2"/>
      <c r="F15" s="2"/>
      <c r="G15" s="2"/>
      <c r="H15" s="2"/>
      <c r="I15" s="2" t="s">
        <v>98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</row>
    <row r="16" spans="1:259" s="5" customFormat="1" ht="100.5" customHeight="1" thickTop="1" x14ac:dyDescent="0.2">
      <c r="A16" s="276"/>
      <c r="B16" s="246" t="s">
        <v>91</v>
      </c>
      <c r="C16" s="247"/>
      <c r="D16" s="277" t="s">
        <v>129</v>
      </c>
      <c r="E16" s="184" t="s">
        <v>1</v>
      </c>
      <c r="F16" s="184" t="s">
        <v>2</v>
      </c>
      <c r="G16" s="248" t="s">
        <v>3</v>
      </c>
      <c r="H16" s="2"/>
      <c r="I16" s="249" t="s">
        <v>92</v>
      </c>
      <c r="J16" s="184" t="s">
        <v>4</v>
      </c>
      <c r="K16" s="184" t="s">
        <v>1</v>
      </c>
      <c r="L16" s="248" t="s">
        <v>2</v>
      </c>
      <c r="M16" s="11"/>
      <c r="N16" s="11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</row>
    <row r="17" spans="1:252" s="5" customFormat="1" ht="126" x14ac:dyDescent="0.2">
      <c r="A17" s="9"/>
      <c r="B17" s="250" t="s">
        <v>99</v>
      </c>
      <c r="C17" s="278"/>
      <c r="D17" s="251">
        <v>6150000</v>
      </c>
      <c r="E17" s="252"/>
      <c r="F17" s="252"/>
      <c r="G17" s="253"/>
      <c r="H17" s="2"/>
      <c r="I17" s="250" t="s">
        <v>99</v>
      </c>
      <c r="J17" s="279">
        <f>E134</f>
        <v>26623573.449999999</v>
      </c>
      <c r="K17" s="279"/>
      <c r="L17" s="280"/>
      <c r="M17" s="11"/>
      <c r="N17" s="11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</row>
    <row r="18" spans="1:252" s="5" customFormat="1" ht="100.5" customHeight="1" x14ac:dyDescent="0.2">
      <c r="A18" s="9"/>
      <c r="B18" s="250" t="s">
        <v>100</v>
      </c>
      <c r="C18" s="278"/>
      <c r="D18" s="251">
        <v>2100000</v>
      </c>
      <c r="E18" s="252"/>
      <c r="F18" s="252"/>
      <c r="G18" s="253"/>
      <c r="H18" s="2"/>
      <c r="I18" s="250" t="s">
        <v>100</v>
      </c>
      <c r="J18" s="279">
        <f>E142</f>
        <v>3350000</v>
      </c>
      <c r="K18" s="279"/>
      <c r="L18" s="280"/>
      <c r="M18" s="11"/>
      <c r="N18" s="11"/>
      <c r="O18" s="11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</row>
    <row r="19" spans="1:252" s="5" customFormat="1" ht="41.25" customHeight="1" thickBot="1" x14ac:dyDescent="0.25">
      <c r="A19" s="9"/>
      <c r="B19" s="281" t="s">
        <v>101</v>
      </c>
      <c r="C19" s="282"/>
      <c r="D19" s="283">
        <f>SUM(D17:D18)</f>
        <v>8250000</v>
      </c>
      <c r="E19" s="282"/>
      <c r="F19" s="282"/>
      <c r="G19" s="284"/>
      <c r="H19" s="2"/>
      <c r="I19" s="264" t="s">
        <v>94</v>
      </c>
      <c r="J19" s="285">
        <f>SUM(J17:J18)</f>
        <v>29973573.449999999</v>
      </c>
      <c r="K19" s="285"/>
      <c r="L19" s="286"/>
      <c r="M19" s="11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</row>
    <row r="20" spans="1:252" s="5" customFormat="1" ht="33.75" customHeight="1" thickTop="1" thickBot="1" x14ac:dyDescent="0.25">
      <c r="A20" s="13"/>
      <c r="B20" s="12"/>
      <c r="C20" s="12"/>
      <c r="D20" s="12"/>
      <c r="E20" s="16"/>
      <c r="F20" s="16"/>
      <c r="G20" s="12"/>
      <c r="H20" s="12"/>
      <c r="I20" s="14"/>
      <c r="J20" s="14"/>
      <c r="K20" s="14"/>
      <c r="L20" s="14"/>
      <c r="M20" s="15"/>
      <c r="N20" s="15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</row>
    <row r="21" spans="1:252" s="12" customFormat="1" ht="33" customHeight="1" thickTop="1" x14ac:dyDescent="0.25">
      <c r="A21" s="298" t="s">
        <v>102</v>
      </c>
      <c r="B21" s="299"/>
      <c r="C21" s="299"/>
      <c r="D21" s="299"/>
      <c r="E21" s="299"/>
      <c r="F21" s="299"/>
      <c r="G21" s="299"/>
      <c r="H21" s="299"/>
      <c r="I21" s="299"/>
      <c r="J21" s="299"/>
      <c r="K21" s="299"/>
      <c r="L21" s="300"/>
    </row>
    <row r="22" spans="1:252" s="6" customFormat="1" ht="41.25" customHeight="1" x14ac:dyDescent="0.25">
      <c r="A22" s="308" t="s">
        <v>93</v>
      </c>
      <c r="B22" s="293" t="s">
        <v>183</v>
      </c>
      <c r="C22" s="293" t="s">
        <v>12</v>
      </c>
      <c r="D22" s="293"/>
      <c r="E22" s="293" t="s">
        <v>0</v>
      </c>
      <c r="F22" s="293"/>
      <c r="G22" s="293" t="s">
        <v>13</v>
      </c>
      <c r="H22" s="293" t="s">
        <v>90</v>
      </c>
      <c r="I22" s="293" t="s">
        <v>14</v>
      </c>
      <c r="J22" s="293" t="s">
        <v>15</v>
      </c>
      <c r="K22" s="293"/>
      <c r="L22" s="309"/>
    </row>
    <row r="23" spans="1:252" s="6" customFormat="1" ht="120" customHeight="1" x14ac:dyDescent="0.25">
      <c r="A23" s="308"/>
      <c r="B23" s="293"/>
      <c r="C23" s="293"/>
      <c r="D23" s="293"/>
      <c r="E23" s="178" t="s">
        <v>16</v>
      </c>
      <c r="F23" s="178" t="s">
        <v>2</v>
      </c>
      <c r="G23" s="293"/>
      <c r="H23" s="293"/>
      <c r="I23" s="293"/>
      <c r="J23" s="293"/>
      <c r="K23" s="293"/>
      <c r="L23" s="309"/>
    </row>
    <row r="24" spans="1:252" s="6" customFormat="1" ht="46.5" customHeight="1" thickBot="1" x14ac:dyDescent="0.3">
      <c r="A24" s="179"/>
      <c r="B24" s="180" t="s">
        <v>17</v>
      </c>
      <c r="C24" s="181" t="s">
        <v>18</v>
      </c>
      <c r="D24" s="181" t="s">
        <v>89</v>
      </c>
      <c r="E24" s="181" t="s">
        <v>19</v>
      </c>
      <c r="F24" s="181" t="s">
        <v>19</v>
      </c>
      <c r="G24" s="181" t="s">
        <v>19</v>
      </c>
      <c r="H24" s="181"/>
      <c r="I24" s="181" t="s">
        <v>20</v>
      </c>
      <c r="J24" s="181" t="s">
        <v>21</v>
      </c>
      <c r="K24" s="181"/>
      <c r="L24" s="182"/>
    </row>
    <row r="25" spans="1:252" s="6" customFormat="1" ht="84.75" thickTop="1" x14ac:dyDescent="0.25">
      <c r="A25" s="183"/>
      <c r="B25" s="184" t="s">
        <v>209</v>
      </c>
      <c r="C25" s="185"/>
      <c r="D25" s="185"/>
      <c r="E25" s="185"/>
      <c r="F25" s="186"/>
      <c r="G25" s="186"/>
      <c r="H25" s="186"/>
      <c r="I25" s="187"/>
      <c r="J25" s="187"/>
      <c r="K25" s="188"/>
      <c r="L25" s="189"/>
    </row>
    <row r="26" spans="1:252" s="6" customFormat="1" ht="42" x14ac:dyDescent="0.25">
      <c r="A26" s="190"/>
      <c r="B26" s="191" t="s">
        <v>22</v>
      </c>
      <c r="C26" s="192"/>
      <c r="D26" s="192"/>
      <c r="E26" s="192"/>
      <c r="F26" s="192"/>
      <c r="G26" s="192"/>
      <c r="H26" s="192"/>
      <c r="I26" s="192"/>
      <c r="J26" s="192"/>
      <c r="K26" s="193"/>
      <c r="L26" s="194"/>
    </row>
    <row r="27" spans="1:252" s="6" customFormat="1" ht="210" x14ac:dyDescent="0.35">
      <c r="A27" s="195"/>
      <c r="B27" s="196"/>
      <c r="C27" s="197" t="s">
        <v>24</v>
      </c>
      <c r="D27" s="197" t="s">
        <v>180</v>
      </c>
      <c r="E27" s="198">
        <v>145452</v>
      </c>
      <c r="F27" s="199"/>
      <c r="G27" s="200">
        <f>E27+F27</f>
        <v>145452</v>
      </c>
      <c r="H27" s="200" t="s">
        <v>214</v>
      </c>
      <c r="I27" s="201"/>
      <c r="J27" s="201"/>
      <c r="K27" s="243"/>
      <c r="L27" s="194"/>
    </row>
    <row r="28" spans="1:252" s="6" customFormat="1" ht="44.25" customHeight="1" x14ac:dyDescent="0.35">
      <c r="A28" s="195"/>
      <c r="B28" s="196" t="s">
        <v>23</v>
      </c>
      <c r="C28" s="202" t="s">
        <v>24</v>
      </c>
      <c r="D28" s="202" t="s">
        <v>95</v>
      </c>
      <c r="E28" s="203">
        <v>9033400</v>
      </c>
      <c r="F28" s="204"/>
      <c r="G28" s="201">
        <f t="shared" ref="G28:G30" si="2">E28+F28</f>
        <v>9033400</v>
      </c>
      <c r="H28" s="201"/>
      <c r="I28" s="201" t="s">
        <v>25</v>
      </c>
      <c r="J28" s="201"/>
      <c r="K28" s="193"/>
      <c r="L28" s="194"/>
    </row>
    <row r="29" spans="1:252" s="6" customFormat="1" ht="126" x14ac:dyDescent="0.35">
      <c r="A29" s="195"/>
      <c r="B29" s="196"/>
      <c r="C29" s="197" t="s">
        <v>172</v>
      </c>
      <c r="D29" s="197" t="s">
        <v>173</v>
      </c>
      <c r="E29" s="198">
        <v>179168</v>
      </c>
      <c r="F29" s="199"/>
      <c r="G29" s="200">
        <f t="shared" si="2"/>
        <v>179168</v>
      </c>
      <c r="H29" s="200" t="s">
        <v>194</v>
      </c>
      <c r="I29" s="201"/>
      <c r="J29" s="201"/>
      <c r="K29" s="193"/>
      <c r="L29" s="194"/>
    </row>
    <row r="30" spans="1:252" s="6" customFormat="1" ht="83.45" customHeight="1" x14ac:dyDescent="0.35">
      <c r="A30" s="195"/>
      <c r="B30" s="196"/>
      <c r="C30" s="197" t="s">
        <v>172</v>
      </c>
      <c r="D30" s="197" t="s">
        <v>174</v>
      </c>
      <c r="E30" s="203">
        <v>5400204.1500000004</v>
      </c>
      <c r="F30" s="199"/>
      <c r="G30" s="200">
        <f t="shared" si="2"/>
        <v>5400204.1500000004</v>
      </c>
      <c r="H30" s="200" t="s">
        <v>171</v>
      </c>
      <c r="I30" s="201"/>
      <c r="J30" s="201"/>
      <c r="K30" s="193"/>
      <c r="L30" s="194"/>
    </row>
    <row r="31" spans="1:252" s="6" customFormat="1" ht="39.75" customHeight="1" x14ac:dyDescent="0.35">
      <c r="A31" s="190"/>
      <c r="B31" s="191" t="s">
        <v>26</v>
      </c>
      <c r="C31" s="202"/>
      <c r="D31" s="202"/>
      <c r="E31" s="205"/>
      <c r="F31" s="204"/>
      <c r="G31" s="206"/>
      <c r="H31" s="201"/>
      <c r="I31" s="206"/>
      <c r="J31" s="206"/>
      <c r="K31" s="193"/>
      <c r="L31" s="194"/>
    </row>
    <row r="32" spans="1:252" s="6" customFormat="1" ht="63" x14ac:dyDescent="0.35">
      <c r="A32" s="190"/>
      <c r="B32" s="191" t="s">
        <v>27</v>
      </c>
      <c r="C32" s="206"/>
      <c r="D32" s="206"/>
      <c r="E32" s="206"/>
      <c r="F32" s="204"/>
      <c r="G32" s="206"/>
      <c r="H32" s="201"/>
      <c r="I32" s="206"/>
      <c r="J32" s="206"/>
      <c r="K32" s="193"/>
      <c r="L32" s="194"/>
    </row>
    <row r="33" spans="1:12" s="6" customFormat="1" ht="76.900000000000006" customHeight="1" x14ac:dyDescent="0.35">
      <c r="A33" s="195"/>
      <c r="B33" s="196" t="s">
        <v>168</v>
      </c>
      <c r="C33" s="202"/>
      <c r="D33" s="202"/>
      <c r="E33" s="205"/>
      <c r="F33" s="204"/>
      <c r="G33" s="206"/>
      <c r="H33" s="201"/>
      <c r="I33" s="202"/>
      <c r="J33" s="201"/>
      <c r="K33" s="193"/>
      <c r="L33" s="194"/>
    </row>
    <row r="34" spans="1:12" s="6" customFormat="1" ht="15.75" customHeight="1" x14ac:dyDescent="0.25">
      <c r="A34" s="195"/>
      <c r="B34" s="207" t="s">
        <v>29</v>
      </c>
      <c r="C34" s="202"/>
      <c r="D34" s="202"/>
      <c r="E34" s="202"/>
      <c r="F34" s="201"/>
      <c r="G34" s="201"/>
      <c r="H34" s="201"/>
      <c r="I34" s="201"/>
      <c r="J34" s="201"/>
      <c r="K34" s="193"/>
      <c r="L34" s="194"/>
    </row>
    <row r="35" spans="1:12" s="6" customFormat="1" ht="42" x14ac:dyDescent="0.25">
      <c r="A35" s="195"/>
      <c r="B35" s="208" t="s">
        <v>30</v>
      </c>
      <c r="C35" s="202"/>
      <c r="D35" s="202"/>
      <c r="E35" s="202"/>
      <c r="F35" s="201"/>
      <c r="G35" s="201"/>
      <c r="H35" s="201"/>
      <c r="I35" s="201"/>
      <c r="J35" s="201"/>
      <c r="K35" s="193"/>
      <c r="L35" s="194"/>
    </row>
    <row r="36" spans="1:12" s="6" customFormat="1" ht="63" x14ac:dyDescent="0.25">
      <c r="A36" s="195"/>
      <c r="B36" s="207" t="s">
        <v>31</v>
      </c>
      <c r="C36" s="202"/>
      <c r="D36" s="202"/>
      <c r="E36" s="202"/>
      <c r="F36" s="201"/>
      <c r="G36" s="201"/>
      <c r="H36" s="201"/>
      <c r="I36" s="201"/>
      <c r="J36" s="201"/>
      <c r="K36" s="193"/>
      <c r="L36" s="194"/>
    </row>
    <row r="37" spans="1:12" s="6" customFormat="1" ht="63" x14ac:dyDescent="0.25">
      <c r="A37" s="195"/>
      <c r="B37" s="207" t="s">
        <v>32</v>
      </c>
      <c r="C37" s="202"/>
      <c r="D37" s="202"/>
      <c r="E37" s="202"/>
      <c r="F37" s="201"/>
      <c r="G37" s="201"/>
      <c r="H37" s="201"/>
      <c r="I37" s="201"/>
      <c r="J37" s="201"/>
      <c r="K37" s="193"/>
      <c r="L37" s="194"/>
    </row>
    <row r="38" spans="1:12" s="6" customFormat="1" ht="21" x14ac:dyDescent="0.25">
      <c r="A38" s="195"/>
      <c r="B38" s="208" t="s">
        <v>33</v>
      </c>
      <c r="C38" s="202"/>
      <c r="D38" s="202"/>
      <c r="E38" s="202"/>
      <c r="F38" s="201"/>
      <c r="G38" s="201"/>
      <c r="H38" s="201"/>
      <c r="I38" s="201"/>
      <c r="J38" s="201"/>
      <c r="K38" s="193"/>
      <c r="L38" s="194"/>
    </row>
    <row r="39" spans="1:12" s="6" customFormat="1" ht="42" x14ac:dyDescent="0.25">
      <c r="A39" s="290"/>
      <c r="B39" s="207" t="s">
        <v>34</v>
      </c>
      <c r="C39" s="209"/>
      <c r="D39" s="209"/>
      <c r="E39" s="210"/>
      <c r="F39" s="210"/>
      <c r="G39" s="201"/>
      <c r="H39" s="201"/>
      <c r="I39" s="210"/>
      <c r="J39" s="201"/>
      <c r="K39" s="193"/>
      <c r="L39" s="194"/>
    </row>
    <row r="40" spans="1:12" s="6" customFormat="1" ht="63" x14ac:dyDescent="0.35">
      <c r="A40" s="290"/>
      <c r="B40" s="196" t="s">
        <v>28</v>
      </c>
      <c r="C40" s="202"/>
      <c r="D40" s="211"/>
      <c r="E40" s="212"/>
      <c r="F40" s="201"/>
      <c r="G40" s="201"/>
      <c r="H40" s="201"/>
      <c r="I40" s="201"/>
      <c r="J40" s="201"/>
      <c r="K40" s="193"/>
      <c r="L40" s="194"/>
    </row>
    <row r="41" spans="1:12" s="6" customFormat="1" ht="21" x14ac:dyDescent="0.25">
      <c r="A41" s="290"/>
      <c r="B41" s="208" t="s">
        <v>35</v>
      </c>
      <c r="C41" s="202"/>
      <c r="D41" s="202"/>
      <c r="E41" s="202"/>
      <c r="F41" s="201"/>
      <c r="G41" s="201"/>
      <c r="H41" s="201"/>
      <c r="I41" s="201"/>
      <c r="J41" s="201"/>
      <c r="K41" s="193"/>
      <c r="L41" s="194"/>
    </row>
    <row r="42" spans="1:12" s="6" customFormat="1" ht="42" x14ac:dyDescent="0.25">
      <c r="A42" s="290"/>
      <c r="B42" s="209" t="s">
        <v>36</v>
      </c>
      <c r="C42" s="202"/>
      <c r="D42" s="202"/>
      <c r="E42" s="202"/>
      <c r="F42" s="201"/>
      <c r="G42" s="201"/>
      <c r="H42" s="201"/>
      <c r="I42" s="201"/>
      <c r="J42" s="201"/>
      <c r="K42" s="193"/>
      <c r="L42" s="194"/>
    </row>
    <row r="43" spans="1:12" s="6" customFormat="1" ht="21" x14ac:dyDescent="0.25">
      <c r="A43" s="290"/>
      <c r="B43" s="208" t="s">
        <v>37</v>
      </c>
      <c r="C43" s="202"/>
      <c r="D43" s="202"/>
      <c r="E43" s="202"/>
      <c r="F43" s="201"/>
      <c r="G43" s="201"/>
      <c r="H43" s="201"/>
      <c r="I43" s="201"/>
      <c r="J43" s="201"/>
      <c r="K43" s="193"/>
      <c r="L43" s="194"/>
    </row>
    <row r="44" spans="1:12" s="6" customFormat="1" ht="48" customHeight="1" x14ac:dyDescent="0.25">
      <c r="A44" s="290"/>
      <c r="B44" s="209" t="s">
        <v>38</v>
      </c>
      <c r="C44" s="202"/>
      <c r="D44" s="202"/>
      <c r="E44" s="213"/>
      <c r="F44" s="201"/>
      <c r="G44" s="201"/>
      <c r="H44" s="201"/>
      <c r="I44" s="201"/>
      <c r="J44" s="201"/>
      <c r="K44" s="193"/>
      <c r="L44" s="194"/>
    </row>
    <row r="45" spans="1:12" s="6" customFormat="1" ht="21" x14ac:dyDescent="0.25">
      <c r="A45" s="290"/>
      <c r="B45" s="208" t="s">
        <v>39</v>
      </c>
      <c r="C45" s="202"/>
      <c r="D45" s="202"/>
      <c r="E45" s="202"/>
      <c r="F45" s="201"/>
      <c r="G45" s="201"/>
      <c r="H45" s="201"/>
      <c r="I45" s="201"/>
      <c r="J45" s="201"/>
      <c r="K45" s="193"/>
      <c r="L45" s="194"/>
    </row>
    <row r="46" spans="1:12" s="6" customFormat="1" ht="42" x14ac:dyDescent="0.25">
      <c r="A46" s="290"/>
      <c r="B46" s="209" t="s">
        <v>40</v>
      </c>
      <c r="C46" s="202"/>
      <c r="D46" s="202"/>
      <c r="E46" s="202"/>
      <c r="F46" s="201"/>
      <c r="G46" s="201"/>
      <c r="H46" s="201"/>
      <c r="I46" s="201"/>
      <c r="J46" s="201"/>
      <c r="K46" s="193"/>
      <c r="L46" s="194"/>
    </row>
    <row r="47" spans="1:12" s="6" customFormat="1" ht="30.75" customHeight="1" thickBot="1" x14ac:dyDescent="0.3">
      <c r="A47" s="287" t="s">
        <v>41</v>
      </c>
      <c r="B47" s="288"/>
      <c r="C47" s="288"/>
      <c r="D47" s="288"/>
      <c r="E47" s="215">
        <f>SUM(E25:E46)</f>
        <v>14758224.15</v>
      </c>
      <c r="F47" s="215">
        <f>SUM(F25:F46)</f>
        <v>0</v>
      </c>
      <c r="G47" s="215">
        <f>SUM(G25:G46)</f>
        <v>14758224.15</v>
      </c>
      <c r="H47" s="215">
        <f>SUM(H25:H46)</f>
        <v>0</v>
      </c>
      <c r="I47" s="215"/>
      <c r="J47" s="214"/>
      <c r="K47" s="216"/>
      <c r="L47" s="217"/>
    </row>
    <row r="48" spans="1:12" s="6" customFormat="1" ht="33" customHeight="1" thickTop="1" x14ac:dyDescent="0.25">
      <c r="A48" s="183"/>
      <c r="B48" s="184" t="s">
        <v>6</v>
      </c>
      <c r="C48" s="218"/>
      <c r="D48" s="218"/>
      <c r="E48" s="219"/>
      <c r="F48" s="219"/>
      <c r="G48" s="219"/>
      <c r="H48" s="219"/>
      <c r="I48" s="219"/>
      <c r="J48" s="219"/>
      <c r="K48" s="188"/>
      <c r="L48" s="189"/>
    </row>
    <row r="49" spans="1:12" s="6" customFormat="1" ht="162" customHeight="1" x14ac:dyDescent="0.35">
      <c r="A49" s="220"/>
      <c r="B49" s="207" t="s">
        <v>42</v>
      </c>
      <c r="C49" s="209"/>
      <c r="D49" s="209"/>
      <c r="E49" s="212"/>
      <c r="F49" s="211"/>
      <c r="G49" s="201"/>
      <c r="H49" s="201"/>
      <c r="I49" s="210"/>
      <c r="J49" s="210"/>
      <c r="K49" s="193"/>
      <c r="L49" s="194"/>
    </row>
    <row r="50" spans="1:12" s="6" customFormat="1" ht="66.75" customHeight="1" x14ac:dyDescent="0.35">
      <c r="A50" s="220"/>
      <c r="B50" s="196" t="s">
        <v>28</v>
      </c>
      <c r="C50" s="202"/>
      <c r="D50" s="202"/>
      <c r="E50" s="205"/>
      <c r="F50" s="204"/>
      <c r="G50" s="201"/>
      <c r="H50" s="201"/>
      <c r="I50" s="210"/>
      <c r="J50" s="210"/>
      <c r="K50" s="193"/>
      <c r="L50" s="194"/>
    </row>
    <row r="51" spans="1:12" s="6" customFormat="1" ht="246.75" customHeight="1" x14ac:dyDescent="0.25">
      <c r="A51" s="220"/>
      <c r="B51" s="207" t="s">
        <v>210</v>
      </c>
      <c r="C51" s="202"/>
      <c r="D51" s="202"/>
      <c r="E51" s="221"/>
      <c r="F51" s="222"/>
      <c r="G51" s="201"/>
      <c r="H51" s="201"/>
      <c r="I51" s="210"/>
      <c r="J51" s="201"/>
      <c r="K51" s="193"/>
      <c r="L51" s="194"/>
    </row>
    <row r="52" spans="1:12" s="6" customFormat="1" ht="67.150000000000006" customHeight="1" x14ac:dyDescent="0.25">
      <c r="A52" s="220"/>
      <c r="B52" s="196"/>
      <c r="C52" s="202" t="s">
        <v>207</v>
      </c>
      <c r="D52" s="202" t="s">
        <v>205</v>
      </c>
      <c r="E52" s="213">
        <v>1700000</v>
      </c>
      <c r="F52" s="213"/>
      <c r="G52" s="201">
        <f>E52+F52</f>
        <v>1700000</v>
      </c>
      <c r="H52" s="201" t="s">
        <v>206</v>
      </c>
      <c r="I52" s="210"/>
      <c r="J52" s="201"/>
      <c r="K52" s="193"/>
      <c r="L52" s="194"/>
    </row>
    <row r="53" spans="1:12" s="6" customFormat="1" ht="201" customHeight="1" x14ac:dyDescent="0.25">
      <c r="A53" s="223"/>
      <c r="B53" s="224" t="s">
        <v>23</v>
      </c>
      <c r="C53" s="225" t="s">
        <v>127</v>
      </c>
      <c r="D53" s="226" t="s">
        <v>208</v>
      </c>
      <c r="E53" s="227">
        <v>945000</v>
      </c>
      <c r="F53" s="227"/>
      <c r="G53" s="227">
        <f t="shared" ref="G53" si="3">E53+F53</f>
        <v>945000</v>
      </c>
      <c r="H53" s="228" t="s">
        <v>211</v>
      </c>
      <c r="I53" s="210" t="s">
        <v>25</v>
      </c>
      <c r="J53" s="209"/>
      <c r="K53" s="193"/>
      <c r="L53" s="194"/>
    </row>
    <row r="54" spans="1:12" s="6" customFormat="1" ht="21" x14ac:dyDescent="0.25">
      <c r="A54" s="195"/>
      <c r="B54" s="229"/>
      <c r="C54" s="202"/>
      <c r="D54" s="230"/>
      <c r="E54" s="201"/>
      <c r="F54" s="201"/>
      <c r="G54" s="201"/>
      <c r="H54" s="201"/>
      <c r="I54" s="210"/>
      <c r="J54" s="209"/>
      <c r="K54" s="193"/>
      <c r="L54" s="194"/>
    </row>
    <row r="55" spans="1:12" s="6" customFormat="1" ht="33" customHeight="1" x14ac:dyDescent="0.25">
      <c r="A55" s="220"/>
      <c r="B55" s="229" t="s">
        <v>23</v>
      </c>
      <c r="C55" s="202" t="s">
        <v>43</v>
      </c>
      <c r="D55" s="202" t="s">
        <v>44</v>
      </c>
      <c r="E55" s="213">
        <v>120000</v>
      </c>
      <c r="F55" s="222"/>
      <c r="G55" s="201">
        <f t="shared" ref="G55:G66" si="4">E55+F55</f>
        <v>120000</v>
      </c>
      <c r="H55" s="210"/>
      <c r="I55" s="210" t="s">
        <v>25</v>
      </c>
      <c r="J55" s="209"/>
      <c r="K55" s="193"/>
      <c r="L55" s="194"/>
    </row>
    <row r="56" spans="1:12" s="6" customFormat="1" ht="24" customHeight="1" x14ac:dyDescent="0.25">
      <c r="A56" s="220"/>
      <c r="B56" s="229" t="s">
        <v>23</v>
      </c>
      <c r="C56" s="202" t="s">
        <v>43</v>
      </c>
      <c r="D56" s="202" t="s">
        <v>45</v>
      </c>
      <c r="E56" s="213">
        <v>50000</v>
      </c>
      <c r="F56" s="222"/>
      <c r="G56" s="201">
        <f t="shared" si="4"/>
        <v>50000</v>
      </c>
      <c r="H56" s="210"/>
      <c r="I56" s="210" t="s">
        <v>25</v>
      </c>
      <c r="J56" s="209"/>
      <c r="K56" s="193"/>
      <c r="L56" s="194"/>
    </row>
    <row r="57" spans="1:12" s="6" customFormat="1" ht="24" customHeight="1" x14ac:dyDescent="0.25">
      <c r="A57" s="220"/>
      <c r="B57" s="229" t="s">
        <v>23</v>
      </c>
      <c r="C57" s="202" t="s">
        <v>43</v>
      </c>
      <c r="D57" s="202" t="s">
        <v>46</v>
      </c>
      <c r="E57" s="213">
        <v>50000</v>
      </c>
      <c r="F57" s="222"/>
      <c r="G57" s="201">
        <f t="shared" si="4"/>
        <v>50000</v>
      </c>
      <c r="H57" s="210"/>
      <c r="I57" s="210" t="s">
        <v>25</v>
      </c>
      <c r="J57" s="209"/>
      <c r="K57" s="193"/>
      <c r="L57" s="194"/>
    </row>
    <row r="58" spans="1:12" s="6" customFormat="1" ht="24" customHeight="1" x14ac:dyDescent="0.25">
      <c r="A58" s="220"/>
      <c r="B58" s="229" t="s">
        <v>23</v>
      </c>
      <c r="C58" s="202" t="s">
        <v>43</v>
      </c>
      <c r="D58" s="202" t="s">
        <v>47</v>
      </c>
      <c r="E58" s="213">
        <v>150000</v>
      </c>
      <c r="F58" s="222"/>
      <c r="G58" s="201">
        <f t="shared" si="4"/>
        <v>150000</v>
      </c>
      <c r="H58" s="210"/>
      <c r="I58" s="210" t="s">
        <v>25</v>
      </c>
      <c r="J58" s="209"/>
      <c r="K58" s="193"/>
      <c r="L58" s="194"/>
    </row>
    <row r="59" spans="1:12" s="6" customFormat="1" ht="40.5" customHeight="1" x14ac:dyDescent="0.25">
      <c r="A59" s="220"/>
      <c r="B59" s="229" t="s">
        <v>23</v>
      </c>
      <c r="C59" s="202" t="s">
        <v>48</v>
      </c>
      <c r="D59" s="202" t="s">
        <v>49</v>
      </c>
      <c r="E59" s="213">
        <v>200000</v>
      </c>
      <c r="F59" s="222"/>
      <c r="G59" s="201">
        <f t="shared" si="4"/>
        <v>200000</v>
      </c>
      <c r="H59" s="210" t="s">
        <v>176</v>
      </c>
      <c r="I59" s="210" t="s">
        <v>25</v>
      </c>
      <c r="J59" s="209"/>
      <c r="K59" s="193"/>
      <c r="L59" s="194"/>
    </row>
    <row r="60" spans="1:12" s="6" customFormat="1" ht="42" x14ac:dyDescent="0.25">
      <c r="A60" s="220"/>
      <c r="B60" s="229" t="s">
        <v>23</v>
      </c>
      <c r="C60" s="202" t="s">
        <v>48</v>
      </c>
      <c r="D60" s="202" t="s">
        <v>50</v>
      </c>
      <c r="E60" s="213">
        <v>30000</v>
      </c>
      <c r="F60" s="222"/>
      <c r="G60" s="201">
        <f t="shared" si="4"/>
        <v>30000</v>
      </c>
      <c r="H60" s="210" t="s">
        <v>176</v>
      </c>
      <c r="I60" s="210" t="s">
        <v>25</v>
      </c>
      <c r="J60" s="209"/>
      <c r="K60" s="193"/>
      <c r="L60" s="194"/>
    </row>
    <row r="61" spans="1:12" s="6" customFormat="1" ht="24" customHeight="1" x14ac:dyDescent="0.25">
      <c r="A61" s="220"/>
      <c r="B61" s="229" t="s">
        <v>23</v>
      </c>
      <c r="C61" s="202" t="s">
        <v>48</v>
      </c>
      <c r="D61" s="202" t="s">
        <v>51</v>
      </c>
      <c r="E61" s="213">
        <v>45000</v>
      </c>
      <c r="F61" s="222"/>
      <c r="G61" s="201">
        <f t="shared" si="4"/>
        <v>45000</v>
      </c>
      <c r="H61" s="210"/>
      <c r="I61" s="210" t="s">
        <v>25</v>
      </c>
      <c r="J61" s="209"/>
      <c r="K61" s="193"/>
      <c r="L61" s="194"/>
    </row>
    <row r="62" spans="1:12" s="6" customFormat="1" ht="24" customHeight="1" x14ac:dyDescent="0.25">
      <c r="A62" s="220"/>
      <c r="B62" s="229" t="s">
        <v>23</v>
      </c>
      <c r="C62" s="202" t="s">
        <v>48</v>
      </c>
      <c r="D62" s="202" t="s">
        <v>52</v>
      </c>
      <c r="E62" s="213">
        <v>8000</v>
      </c>
      <c r="F62" s="222"/>
      <c r="G62" s="201">
        <f t="shared" si="4"/>
        <v>8000</v>
      </c>
      <c r="H62" s="210"/>
      <c r="I62" s="210" t="s">
        <v>25</v>
      </c>
      <c r="J62" s="209"/>
      <c r="K62" s="193"/>
      <c r="L62" s="194"/>
    </row>
    <row r="63" spans="1:12" s="6" customFormat="1" ht="42" x14ac:dyDescent="0.25">
      <c r="A63" s="220"/>
      <c r="B63" s="229" t="s">
        <v>23</v>
      </c>
      <c r="C63" s="202" t="s">
        <v>48</v>
      </c>
      <c r="D63" s="202" t="s">
        <v>53</v>
      </c>
      <c r="E63" s="213">
        <v>80000</v>
      </c>
      <c r="F63" s="222"/>
      <c r="G63" s="201">
        <f t="shared" si="4"/>
        <v>80000</v>
      </c>
      <c r="H63" s="210" t="s">
        <v>176</v>
      </c>
      <c r="I63" s="210" t="s">
        <v>25</v>
      </c>
      <c r="J63" s="209"/>
      <c r="K63" s="193"/>
      <c r="L63" s="194"/>
    </row>
    <row r="64" spans="1:12" s="6" customFormat="1" ht="84" x14ac:dyDescent="0.25">
      <c r="A64" s="220"/>
      <c r="B64" s="229" t="s">
        <v>23</v>
      </c>
      <c r="C64" s="202" t="s">
        <v>48</v>
      </c>
      <c r="D64" s="202" t="s">
        <v>54</v>
      </c>
      <c r="E64" s="213">
        <v>45000</v>
      </c>
      <c r="F64" s="222"/>
      <c r="G64" s="201">
        <f t="shared" si="4"/>
        <v>45000</v>
      </c>
      <c r="H64" s="210" t="s">
        <v>177</v>
      </c>
      <c r="I64" s="210" t="s">
        <v>25</v>
      </c>
      <c r="J64" s="209"/>
      <c r="K64" s="193"/>
      <c r="L64" s="194"/>
    </row>
    <row r="65" spans="1:12" s="6" customFormat="1" ht="24" customHeight="1" x14ac:dyDescent="0.25">
      <c r="A65" s="220"/>
      <c r="B65" s="229" t="s">
        <v>23</v>
      </c>
      <c r="C65" s="202" t="s">
        <v>48</v>
      </c>
      <c r="D65" s="202" t="s">
        <v>55</v>
      </c>
      <c r="E65" s="213">
        <v>600</v>
      </c>
      <c r="F65" s="222"/>
      <c r="G65" s="201">
        <f t="shared" si="4"/>
        <v>600</v>
      </c>
      <c r="H65" s="210"/>
      <c r="I65" s="210" t="s">
        <v>25</v>
      </c>
      <c r="J65" s="209"/>
      <c r="K65" s="193"/>
      <c r="L65" s="194"/>
    </row>
    <row r="66" spans="1:12" s="6" customFormat="1" ht="24" customHeight="1" x14ac:dyDescent="0.25">
      <c r="A66" s="220"/>
      <c r="B66" s="229" t="s">
        <v>23</v>
      </c>
      <c r="C66" s="202" t="s">
        <v>48</v>
      </c>
      <c r="D66" s="202" t="s">
        <v>56</v>
      </c>
      <c r="E66" s="213">
        <v>750</v>
      </c>
      <c r="F66" s="222"/>
      <c r="G66" s="201">
        <f t="shared" si="4"/>
        <v>750</v>
      </c>
      <c r="H66" s="210"/>
      <c r="I66" s="210" t="s">
        <v>25</v>
      </c>
      <c r="J66" s="201"/>
      <c r="K66" s="193"/>
      <c r="L66" s="194"/>
    </row>
    <row r="67" spans="1:12" s="6" customFormat="1" ht="105" x14ac:dyDescent="0.25">
      <c r="A67" s="220"/>
      <c r="B67" s="207" t="s">
        <v>212</v>
      </c>
      <c r="C67" s="209"/>
      <c r="D67" s="209"/>
      <c r="E67" s="221"/>
      <c r="F67" s="222"/>
      <c r="G67" s="201"/>
      <c r="H67" s="201"/>
      <c r="I67" s="210"/>
      <c r="J67" s="201"/>
      <c r="K67" s="193"/>
      <c r="L67" s="194"/>
    </row>
    <row r="68" spans="1:12" s="6" customFormat="1" ht="21.75" customHeight="1" x14ac:dyDescent="0.25">
      <c r="A68" s="220"/>
      <c r="B68" s="291" t="s">
        <v>23</v>
      </c>
      <c r="C68" s="202" t="s">
        <v>43</v>
      </c>
      <c r="D68" s="202" t="s">
        <v>57</v>
      </c>
      <c r="E68" s="222"/>
      <c r="F68" s="213">
        <v>90000</v>
      </c>
      <c r="G68" s="201">
        <f t="shared" ref="G68:G77" si="5">E68+F68</f>
        <v>90000</v>
      </c>
      <c r="H68" s="201"/>
      <c r="I68" s="210" t="s">
        <v>25</v>
      </c>
      <c r="J68" s="201"/>
      <c r="K68" s="193"/>
      <c r="L68" s="194"/>
    </row>
    <row r="69" spans="1:12" s="6" customFormat="1" ht="21.75" customHeight="1" x14ac:dyDescent="0.25">
      <c r="A69" s="220"/>
      <c r="B69" s="291"/>
      <c r="C69" s="202" t="s">
        <v>43</v>
      </c>
      <c r="D69" s="202" t="s">
        <v>58</v>
      </c>
      <c r="E69" s="222"/>
      <c r="F69" s="213">
        <v>300000</v>
      </c>
      <c r="G69" s="201">
        <f t="shared" si="5"/>
        <v>300000</v>
      </c>
      <c r="H69" s="201"/>
      <c r="I69" s="210" t="s">
        <v>25</v>
      </c>
      <c r="J69" s="201"/>
      <c r="K69" s="193"/>
      <c r="L69" s="194"/>
    </row>
    <row r="70" spans="1:12" s="6" customFormat="1" ht="21.75" customHeight="1" x14ac:dyDescent="0.25">
      <c r="A70" s="220"/>
      <c r="B70" s="291"/>
      <c r="C70" s="202" t="s">
        <v>43</v>
      </c>
      <c r="D70" s="202" t="s">
        <v>59</v>
      </c>
      <c r="E70" s="222"/>
      <c r="F70" s="213">
        <v>80000</v>
      </c>
      <c r="G70" s="201">
        <f t="shared" si="5"/>
        <v>80000</v>
      </c>
      <c r="H70" s="201"/>
      <c r="I70" s="210" t="s">
        <v>25</v>
      </c>
      <c r="J70" s="201"/>
      <c r="K70" s="193"/>
      <c r="L70" s="194"/>
    </row>
    <row r="71" spans="1:12" s="6" customFormat="1" ht="21.75" customHeight="1" x14ac:dyDescent="0.25">
      <c r="A71" s="220"/>
      <c r="B71" s="291"/>
      <c r="C71" s="202" t="s">
        <v>43</v>
      </c>
      <c r="D71" s="202" t="s">
        <v>60</v>
      </c>
      <c r="E71" s="222"/>
      <c r="F71" s="213">
        <v>300000</v>
      </c>
      <c r="G71" s="201">
        <f t="shared" si="5"/>
        <v>300000</v>
      </c>
      <c r="H71" s="201"/>
      <c r="I71" s="210" t="s">
        <v>25</v>
      </c>
      <c r="J71" s="201"/>
      <c r="K71" s="193"/>
      <c r="L71" s="194"/>
    </row>
    <row r="72" spans="1:12" s="6" customFormat="1" ht="21.75" customHeight="1" x14ac:dyDescent="0.25">
      <c r="A72" s="220"/>
      <c r="B72" s="291"/>
      <c r="C72" s="202" t="s">
        <v>43</v>
      </c>
      <c r="D72" s="202" t="s">
        <v>61</v>
      </c>
      <c r="E72" s="222"/>
      <c r="F72" s="213">
        <v>100000</v>
      </c>
      <c r="G72" s="201">
        <f t="shared" si="5"/>
        <v>100000</v>
      </c>
      <c r="H72" s="201"/>
      <c r="I72" s="210" t="s">
        <v>25</v>
      </c>
      <c r="J72" s="201"/>
      <c r="K72" s="193"/>
      <c r="L72" s="194"/>
    </row>
    <row r="73" spans="1:12" s="6" customFormat="1" ht="21.75" customHeight="1" x14ac:dyDescent="0.25">
      <c r="A73" s="220"/>
      <c r="B73" s="291"/>
      <c r="C73" s="202" t="s">
        <v>43</v>
      </c>
      <c r="D73" s="202" t="s">
        <v>62</v>
      </c>
      <c r="E73" s="222"/>
      <c r="F73" s="213">
        <v>150000</v>
      </c>
      <c r="G73" s="201">
        <f t="shared" si="5"/>
        <v>150000</v>
      </c>
      <c r="H73" s="201"/>
      <c r="I73" s="210" t="s">
        <v>25</v>
      </c>
      <c r="J73" s="201"/>
      <c r="K73" s="193"/>
      <c r="L73" s="194"/>
    </row>
    <row r="74" spans="1:12" s="6" customFormat="1" ht="33" customHeight="1" x14ac:dyDescent="0.25">
      <c r="A74" s="220"/>
      <c r="B74" s="291"/>
      <c r="C74" s="202" t="s">
        <v>43</v>
      </c>
      <c r="D74" s="202" t="s">
        <v>63</v>
      </c>
      <c r="E74" s="222"/>
      <c r="F74" s="213">
        <v>70000</v>
      </c>
      <c r="G74" s="201">
        <f t="shared" si="5"/>
        <v>70000</v>
      </c>
      <c r="H74" s="201"/>
      <c r="I74" s="210" t="s">
        <v>25</v>
      </c>
      <c r="J74" s="201"/>
      <c r="K74" s="193"/>
      <c r="L74" s="194"/>
    </row>
    <row r="75" spans="1:12" s="6" customFormat="1" ht="24.75" customHeight="1" x14ac:dyDescent="0.25">
      <c r="A75" s="220"/>
      <c r="B75" s="291"/>
      <c r="C75" s="202" t="s">
        <v>43</v>
      </c>
      <c r="D75" s="202" t="s">
        <v>64</v>
      </c>
      <c r="E75" s="222"/>
      <c r="F75" s="213">
        <v>100000</v>
      </c>
      <c r="G75" s="201">
        <f t="shared" si="5"/>
        <v>100000</v>
      </c>
      <c r="H75" s="201"/>
      <c r="I75" s="210" t="s">
        <v>25</v>
      </c>
      <c r="J75" s="201"/>
      <c r="K75" s="193"/>
      <c r="L75" s="194"/>
    </row>
    <row r="76" spans="1:12" s="6" customFormat="1" ht="24.75" customHeight="1" x14ac:dyDescent="0.25">
      <c r="A76" s="220"/>
      <c r="B76" s="291"/>
      <c r="C76" s="202" t="s">
        <v>43</v>
      </c>
      <c r="D76" s="202" t="s">
        <v>65</v>
      </c>
      <c r="E76" s="222"/>
      <c r="F76" s="213">
        <v>100000</v>
      </c>
      <c r="G76" s="201">
        <f t="shared" si="5"/>
        <v>100000</v>
      </c>
      <c r="H76" s="201"/>
      <c r="I76" s="210" t="s">
        <v>25</v>
      </c>
      <c r="J76" s="201"/>
      <c r="K76" s="193"/>
      <c r="L76" s="194"/>
    </row>
    <row r="77" spans="1:12" s="6" customFormat="1" ht="67.150000000000006" customHeight="1" x14ac:dyDescent="0.25">
      <c r="A77" s="220"/>
      <c r="B77" s="291"/>
      <c r="C77" s="202" t="s">
        <v>43</v>
      </c>
      <c r="D77" s="202" t="s">
        <v>66</v>
      </c>
      <c r="E77" s="222"/>
      <c r="F77" s="213">
        <v>100000</v>
      </c>
      <c r="G77" s="201">
        <f t="shared" si="5"/>
        <v>100000</v>
      </c>
      <c r="H77" s="201"/>
      <c r="I77" s="210" t="s">
        <v>25</v>
      </c>
      <c r="J77" s="201"/>
      <c r="K77" s="193"/>
      <c r="L77" s="194"/>
    </row>
    <row r="78" spans="1:12" s="6" customFormat="1" ht="21" x14ac:dyDescent="0.25">
      <c r="A78" s="220"/>
      <c r="B78" s="208" t="s">
        <v>33</v>
      </c>
      <c r="C78" s="202"/>
      <c r="D78" s="202"/>
      <c r="E78" s="202"/>
      <c r="F78" s="201"/>
      <c r="G78" s="201"/>
      <c r="H78" s="201"/>
      <c r="I78" s="201"/>
      <c r="J78" s="201"/>
      <c r="K78" s="193"/>
      <c r="L78" s="194"/>
    </row>
    <row r="79" spans="1:12" s="6" customFormat="1" ht="105" x14ac:dyDescent="0.25">
      <c r="A79" s="220"/>
      <c r="B79" s="207" t="s">
        <v>67</v>
      </c>
      <c r="C79" s="202"/>
      <c r="D79" s="202"/>
      <c r="E79" s="202"/>
      <c r="F79" s="201"/>
      <c r="G79" s="201"/>
      <c r="H79" s="201"/>
      <c r="I79" s="201"/>
      <c r="J79" s="201"/>
      <c r="K79" s="193"/>
      <c r="L79" s="194"/>
    </row>
    <row r="80" spans="1:12" s="6" customFormat="1" ht="21" x14ac:dyDescent="0.25">
      <c r="A80" s="220"/>
      <c r="B80" s="208" t="s">
        <v>35</v>
      </c>
      <c r="C80" s="202"/>
      <c r="D80" s="202"/>
      <c r="E80" s="202"/>
      <c r="F80" s="201"/>
      <c r="G80" s="201"/>
      <c r="H80" s="201"/>
      <c r="I80" s="201"/>
      <c r="J80" s="201"/>
      <c r="K80" s="193"/>
      <c r="L80" s="194"/>
    </row>
    <row r="81" spans="1:12" s="6" customFormat="1" ht="105" x14ac:dyDescent="0.25">
      <c r="A81" s="292"/>
      <c r="B81" s="207" t="s">
        <v>68</v>
      </c>
      <c r="C81" s="202"/>
      <c r="D81" s="202"/>
      <c r="E81" s="202"/>
      <c r="F81" s="201"/>
      <c r="G81" s="201"/>
      <c r="H81" s="201"/>
      <c r="I81" s="201"/>
      <c r="J81" s="201"/>
      <c r="K81" s="193"/>
      <c r="L81" s="194"/>
    </row>
    <row r="82" spans="1:12" s="6" customFormat="1" ht="21" x14ac:dyDescent="0.25">
      <c r="A82" s="292"/>
      <c r="B82" s="208" t="s">
        <v>37</v>
      </c>
      <c r="C82" s="202"/>
      <c r="D82" s="202"/>
      <c r="E82" s="202"/>
      <c r="F82" s="201"/>
      <c r="G82" s="201"/>
      <c r="H82" s="201"/>
      <c r="I82" s="201"/>
      <c r="J82" s="201"/>
      <c r="K82" s="193"/>
      <c r="L82" s="194"/>
    </row>
    <row r="83" spans="1:12" s="6" customFormat="1" ht="28.9" customHeight="1" x14ac:dyDescent="0.25">
      <c r="A83" s="292"/>
      <c r="B83" s="207" t="s">
        <v>69</v>
      </c>
      <c r="C83" s="202"/>
      <c r="D83" s="202"/>
      <c r="E83" s="201"/>
      <c r="F83" s="201"/>
      <c r="G83" s="201"/>
      <c r="H83" s="201"/>
      <c r="I83" s="201"/>
      <c r="J83" s="201"/>
      <c r="K83" s="193"/>
      <c r="L83" s="194"/>
    </row>
    <row r="84" spans="1:12" s="6" customFormat="1" ht="21" x14ac:dyDescent="0.25">
      <c r="A84" s="292"/>
      <c r="B84" s="208" t="s">
        <v>39</v>
      </c>
      <c r="C84" s="202"/>
      <c r="D84" s="202"/>
      <c r="E84" s="202"/>
      <c r="F84" s="201"/>
      <c r="G84" s="201"/>
      <c r="H84" s="201"/>
      <c r="I84" s="201"/>
      <c r="J84" s="201"/>
      <c r="K84" s="193"/>
      <c r="L84" s="194"/>
    </row>
    <row r="85" spans="1:12" s="6" customFormat="1" ht="42" x14ac:dyDescent="0.25">
      <c r="A85" s="290"/>
      <c r="B85" s="207" t="s">
        <v>70</v>
      </c>
      <c r="C85" s="202"/>
      <c r="D85" s="202"/>
      <c r="E85" s="202"/>
      <c r="F85" s="201"/>
      <c r="G85" s="201"/>
      <c r="H85" s="201"/>
      <c r="I85" s="201"/>
      <c r="J85" s="201"/>
      <c r="K85" s="193"/>
      <c r="L85" s="194"/>
    </row>
    <row r="86" spans="1:12" s="6" customFormat="1" ht="30.75" customHeight="1" thickBot="1" x14ac:dyDescent="0.3">
      <c r="A86" s="287" t="s">
        <v>71</v>
      </c>
      <c r="B86" s="288"/>
      <c r="C86" s="288"/>
      <c r="D86" s="288"/>
      <c r="E86" s="215">
        <f>SUM(E49:E85)</f>
        <v>3424350</v>
      </c>
      <c r="F86" s="215">
        <f>SUM(F49:F85)</f>
        <v>1390000</v>
      </c>
      <c r="G86" s="215">
        <f>SUM(G49:G85)</f>
        <v>4814350</v>
      </c>
      <c r="H86" s="215">
        <f>SUM(H49:H85)</f>
        <v>0</v>
      </c>
      <c r="I86" s="215"/>
      <c r="J86" s="214">
        <f>SUM(J49:J85)</f>
        <v>0</v>
      </c>
      <c r="K86" s="216"/>
      <c r="L86" s="217"/>
    </row>
    <row r="87" spans="1:12" s="6" customFormat="1" ht="51" customHeight="1" thickTop="1" x14ac:dyDescent="0.25">
      <c r="A87" s="231"/>
      <c r="B87" s="184" t="s">
        <v>7</v>
      </c>
      <c r="C87" s="218"/>
      <c r="D87" s="218"/>
      <c r="E87" s="219"/>
      <c r="F87" s="219"/>
      <c r="G87" s="219"/>
      <c r="H87" s="219"/>
      <c r="I87" s="219"/>
      <c r="J87" s="219"/>
      <c r="K87" s="188"/>
      <c r="L87" s="189"/>
    </row>
    <row r="88" spans="1:12" s="6" customFormat="1" ht="126" x14ac:dyDescent="0.35">
      <c r="A88" s="292"/>
      <c r="B88" s="207" t="s">
        <v>213</v>
      </c>
      <c r="C88" s="202"/>
      <c r="D88" s="202"/>
      <c r="E88" s="213"/>
      <c r="F88" s="211"/>
      <c r="G88" s="201"/>
      <c r="H88" s="201"/>
      <c r="I88" s="210"/>
      <c r="J88" s="201"/>
      <c r="K88" s="193"/>
      <c r="L88" s="194"/>
    </row>
    <row r="89" spans="1:12" s="6" customFormat="1" ht="84" x14ac:dyDescent="0.25">
      <c r="A89" s="290"/>
      <c r="B89" s="207" t="s">
        <v>72</v>
      </c>
      <c r="C89" s="202"/>
      <c r="D89" s="202"/>
      <c r="E89" s="232"/>
      <c r="F89" s="201"/>
      <c r="G89" s="201"/>
      <c r="H89" s="201"/>
      <c r="I89" s="201"/>
      <c r="J89" s="201"/>
      <c r="K89" s="193"/>
      <c r="L89" s="194"/>
    </row>
    <row r="90" spans="1:12" s="6" customFormat="1" ht="63" x14ac:dyDescent="0.25">
      <c r="A90" s="290"/>
      <c r="B90" s="207" t="s">
        <v>73</v>
      </c>
      <c r="C90" s="202"/>
      <c r="D90" s="202"/>
      <c r="E90" s="232"/>
      <c r="F90" s="201"/>
      <c r="G90" s="201"/>
      <c r="H90" s="201"/>
      <c r="I90" s="201"/>
      <c r="J90" s="201"/>
      <c r="K90" s="193"/>
      <c r="L90" s="194"/>
    </row>
    <row r="91" spans="1:12" s="6" customFormat="1" ht="69.75" customHeight="1" x14ac:dyDescent="0.25">
      <c r="A91" s="290"/>
      <c r="B91" s="207" t="s">
        <v>74</v>
      </c>
      <c r="C91" s="202"/>
      <c r="D91" s="202"/>
      <c r="E91" s="232"/>
      <c r="F91" s="201"/>
      <c r="G91" s="201"/>
      <c r="H91" s="201"/>
      <c r="I91" s="201"/>
      <c r="J91" s="201"/>
      <c r="K91" s="193"/>
      <c r="L91" s="194"/>
    </row>
    <row r="92" spans="1:12" s="6" customFormat="1" ht="45.75" customHeight="1" x14ac:dyDescent="0.25">
      <c r="A92" s="290"/>
      <c r="B92" s="207" t="s">
        <v>75</v>
      </c>
      <c r="C92" s="202"/>
      <c r="D92" s="202"/>
      <c r="E92" s="232"/>
      <c r="F92" s="201"/>
      <c r="G92" s="201"/>
      <c r="H92" s="201"/>
      <c r="I92" s="201"/>
      <c r="J92" s="201"/>
      <c r="K92" s="193"/>
      <c r="L92" s="194"/>
    </row>
    <row r="93" spans="1:12" s="6" customFormat="1" ht="21" x14ac:dyDescent="0.25">
      <c r="A93" s="290"/>
      <c r="B93" s="208" t="s">
        <v>37</v>
      </c>
      <c r="C93" s="202"/>
      <c r="D93" s="202"/>
      <c r="E93" s="232"/>
      <c r="F93" s="201"/>
      <c r="G93" s="201"/>
      <c r="H93" s="201"/>
      <c r="I93" s="201"/>
      <c r="J93" s="201"/>
      <c r="K93" s="193"/>
      <c r="L93" s="194"/>
    </row>
    <row r="94" spans="1:12" s="6" customFormat="1" ht="93" customHeight="1" x14ac:dyDescent="0.35">
      <c r="A94" s="290"/>
      <c r="B94" s="207" t="s">
        <v>76</v>
      </c>
      <c r="C94" s="233"/>
      <c r="D94" s="234"/>
      <c r="E94" s="235"/>
      <c r="F94" s="211"/>
      <c r="G94" s="201"/>
      <c r="H94" s="201"/>
      <c r="I94" s="201"/>
      <c r="J94" s="201"/>
      <c r="K94" s="193"/>
      <c r="L94" s="194"/>
    </row>
    <row r="95" spans="1:12" s="6" customFormat="1" ht="30.75" customHeight="1" thickBot="1" x14ac:dyDescent="0.3">
      <c r="A95" s="287" t="s">
        <v>77</v>
      </c>
      <c r="B95" s="288"/>
      <c r="C95" s="288"/>
      <c r="D95" s="288"/>
      <c r="E95" s="215">
        <f>SUM(E88:E94)</f>
        <v>0</v>
      </c>
      <c r="F95" s="215">
        <f>SUM(F88:F94)</f>
        <v>0</v>
      </c>
      <c r="G95" s="215">
        <f>SUM(G88:G94)</f>
        <v>0</v>
      </c>
      <c r="H95" s="215">
        <f>SUM(H87:H94)</f>
        <v>0</v>
      </c>
      <c r="I95" s="215">
        <f>SUM(I87:I94)</f>
        <v>0</v>
      </c>
      <c r="J95" s="214">
        <f>SUM(J87:J94)</f>
        <v>0</v>
      </c>
      <c r="K95" s="216"/>
      <c r="L95" s="217"/>
    </row>
    <row r="96" spans="1:12" s="6" customFormat="1" ht="38.25" customHeight="1" thickTop="1" x14ac:dyDescent="0.25">
      <c r="A96" s="231"/>
      <c r="B96" s="184" t="s">
        <v>8</v>
      </c>
      <c r="C96" s="218"/>
      <c r="D96" s="218"/>
      <c r="E96" s="218"/>
      <c r="F96" s="219"/>
      <c r="G96" s="219"/>
      <c r="H96" s="219"/>
      <c r="I96" s="219"/>
      <c r="J96" s="219"/>
      <c r="K96" s="188"/>
      <c r="L96" s="189"/>
    </row>
    <row r="97" spans="1:252" s="6" customFormat="1" ht="42" x14ac:dyDescent="0.25">
      <c r="A97" s="292"/>
      <c r="B97" s="207" t="s">
        <v>78</v>
      </c>
      <c r="C97" s="202"/>
      <c r="D97" s="202"/>
      <c r="E97" s="202"/>
      <c r="F97" s="201"/>
      <c r="G97" s="201"/>
      <c r="H97" s="201"/>
      <c r="I97" s="201"/>
      <c r="J97" s="201"/>
      <c r="K97" s="193"/>
      <c r="L97" s="194"/>
    </row>
    <row r="98" spans="1:252" s="6" customFormat="1" ht="21" x14ac:dyDescent="0.25">
      <c r="A98" s="290"/>
      <c r="B98" s="207" t="s">
        <v>79</v>
      </c>
      <c r="C98" s="202"/>
      <c r="D98" s="202"/>
      <c r="E98" s="202"/>
      <c r="F98" s="201"/>
      <c r="G98" s="201"/>
      <c r="H98" s="201"/>
      <c r="I98" s="201"/>
      <c r="J98" s="201"/>
      <c r="K98" s="193"/>
      <c r="L98" s="194"/>
    </row>
    <row r="99" spans="1:252" s="6" customFormat="1" ht="30.75" customHeight="1" thickBot="1" x14ac:dyDescent="0.3">
      <c r="A99" s="287" t="s">
        <v>80</v>
      </c>
      <c r="B99" s="288"/>
      <c r="C99" s="288"/>
      <c r="D99" s="288"/>
      <c r="E99" s="215">
        <f>SUM(E96:E98)</f>
        <v>0</v>
      </c>
      <c r="F99" s="215">
        <f>SUM(F96:F98)</f>
        <v>0</v>
      </c>
      <c r="G99" s="215">
        <f>SUM(E99:F99)</f>
        <v>0</v>
      </c>
      <c r="H99" s="215">
        <f>SUM(H96:H98)</f>
        <v>0</v>
      </c>
      <c r="I99" s="215">
        <f>SUM(I96:I98)</f>
        <v>0</v>
      </c>
      <c r="J99" s="214">
        <f>SUM(J96:J98)</f>
        <v>0</v>
      </c>
      <c r="K99" s="216"/>
      <c r="L99" s="217"/>
    </row>
    <row r="100" spans="1:252" s="6" customFormat="1" ht="34.5" customHeight="1" thickTop="1" x14ac:dyDescent="0.25">
      <c r="A100" s="289"/>
      <c r="B100" s="184" t="s">
        <v>9</v>
      </c>
      <c r="C100" s="218"/>
      <c r="D100" s="218"/>
      <c r="E100" s="218"/>
      <c r="F100" s="219"/>
      <c r="G100" s="219"/>
      <c r="H100" s="219"/>
      <c r="I100" s="219"/>
      <c r="J100" s="219"/>
      <c r="K100" s="188"/>
      <c r="L100" s="189"/>
    </row>
    <row r="101" spans="1:252" s="6" customFormat="1" ht="42" x14ac:dyDescent="0.25">
      <c r="A101" s="290"/>
      <c r="B101" s="207" t="s">
        <v>81</v>
      </c>
      <c r="C101" s="202"/>
      <c r="D101" s="202"/>
      <c r="E101" s="202"/>
      <c r="F101" s="201"/>
      <c r="G101" s="201"/>
      <c r="H101" s="201"/>
      <c r="I101" s="201"/>
      <c r="J101" s="201"/>
      <c r="K101" s="193"/>
      <c r="L101" s="194"/>
    </row>
    <row r="102" spans="1:252" s="6" customFormat="1" ht="42" x14ac:dyDescent="0.25">
      <c r="A102" s="290"/>
      <c r="B102" s="207" t="s">
        <v>82</v>
      </c>
      <c r="C102" s="202"/>
      <c r="D102" s="202"/>
      <c r="E102" s="202"/>
      <c r="F102" s="201"/>
      <c r="G102" s="201"/>
      <c r="H102" s="201"/>
      <c r="I102" s="201"/>
      <c r="J102" s="201"/>
      <c r="K102" s="193"/>
      <c r="L102" s="194"/>
    </row>
    <row r="103" spans="1:252" s="6" customFormat="1" ht="30.75" customHeight="1" thickBot="1" x14ac:dyDescent="0.3">
      <c r="A103" s="287" t="s">
        <v>83</v>
      </c>
      <c r="B103" s="288"/>
      <c r="C103" s="288"/>
      <c r="D103" s="288"/>
      <c r="E103" s="215">
        <f>SUM(E101:E102)</f>
        <v>0</v>
      </c>
      <c r="F103" s="215">
        <f>SUM(F101:F102)</f>
        <v>0</v>
      </c>
      <c r="G103" s="215">
        <f>SUM(E103:F103)</f>
        <v>0</v>
      </c>
      <c r="H103" s="215">
        <f>SUM(H101:H102)</f>
        <v>0</v>
      </c>
      <c r="I103" s="215">
        <f>SUM(I101:I102)</f>
        <v>0</v>
      </c>
      <c r="J103" s="214">
        <f>SUM(J101:J102)</f>
        <v>0</v>
      </c>
      <c r="K103" s="216"/>
      <c r="L103" s="217"/>
    </row>
    <row r="104" spans="1:252" s="6" customFormat="1" ht="168.75" thickTop="1" x14ac:dyDescent="0.25">
      <c r="A104" s="231"/>
      <c r="B104" s="184" t="s">
        <v>10</v>
      </c>
      <c r="C104" s="218"/>
      <c r="D104" s="218"/>
      <c r="E104" s="219"/>
      <c r="F104" s="219"/>
      <c r="G104" s="219"/>
      <c r="H104" s="219"/>
      <c r="I104" s="219"/>
      <c r="J104" s="219"/>
      <c r="K104" s="188"/>
      <c r="L104" s="189"/>
    </row>
    <row r="105" spans="1:252" s="6" customFormat="1" ht="21" x14ac:dyDescent="0.25">
      <c r="A105" s="292"/>
      <c r="B105" s="207" t="s">
        <v>84</v>
      </c>
      <c r="C105" s="209"/>
      <c r="D105" s="236"/>
      <c r="E105" s="236"/>
      <c r="F105" s="210"/>
      <c r="G105" s="201"/>
      <c r="H105" s="201"/>
      <c r="I105" s="210"/>
      <c r="J105" s="201"/>
      <c r="K105" s="193"/>
      <c r="L105" s="194"/>
    </row>
    <row r="106" spans="1:252" s="6" customFormat="1" ht="42" x14ac:dyDescent="0.25">
      <c r="A106" s="290"/>
      <c r="B106" s="207" t="s">
        <v>85</v>
      </c>
      <c r="C106" s="202"/>
      <c r="D106" s="202"/>
      <c r="E106" s="202"/>
      <c r="F106" s="201"/>
      <c r="G106" s="201"/>
      <c r="H106" s="201"/>
      <c r="I106" s="201"/>
      <c r="J106" s="201"/>
      <c r="K106" s="193"/>
      <c r="L106" s="194"/>
    </row>
    <row r="107" spans="1:252" s="6" customFormat="1" ht="42.75" customHeight="1" thickBot="1" x14ac:dyDescent="0.3">
      <c r="A107" s="287" t="s">
        <v>86</v>
      </c>
      <c r="B107" s="288"/>
      <c r="C107" s="288"/>
      <c r="D107" s="288"/>
      <c r="E107" s="215">
        <f>SUM(E105:E106)</f>
        <v>0</v>
      </c>
      <c r="F107" s="215">
        <f>SUM(F105:F106)</f>
        <v>0</v>
      </c>
      <c r="G107" s="215">
        <f>SUM(E107:F107)</f>
        <v>0</v>
      </c>
      <c r="H107" s="215"/>
      <c r="I107" s="215"/>
      <c r="J107" s="214"/>
      <c r="K107" s="214"/>
      <c r="L107" s="237"/>
    </row>
    <row r="108" spans="1:252" s="6" customFormat="1" ht="50.25" customHeight="1" thickTop="1" x14ac:dyDescent="0.25">
      <c r="A108" s="238"/>
      <c r="B108" s="239" t="s">
        <v>143</v>
      </c>
      <c r="C108" s="240"/>
      <c r="D108" s="241" t="s">
        <v>87</v>
      </c>
      <c r="E108" s="242">
        <f>SUM(E107,E103,E99,E95,E86,E47)</f>
        <v>18182574.149999999</v>
      </c>
      <c r="F108" s="242">
        <f>SUM(F107,F103,F99,F95,F86,F47)</f>
        <v>1390000</v>
      </c>
      <c r="G108" s="242">
        <f>SUM(G107,G103,G99,G95,G86,G47)</f>
        <v>19572574.149999999</v>
      </c>
      <c r="H108" s="242"/>
      <c r="I108" s="242"/>
      <c r="J108" s="242"/>
      <c r="K108" s="242"/>
      <c r="L108" s="242"/>
    </row>
    <row r="109" spans="1:252" s="12" customFormat="1" ht="33" customHeight="1" x14ac:dyDescent="0.25">
      <c r="A109" s="106"/>
      <c r="B109" s="107"/>
      <c r="C109" s="108"/>
      <c r="D109" s="108"/>
      <c r="E109" s="109"/>
      <c r="F109" s="109"/>
      <c r="G109" s="109"/>
      <c r="H109" s="109"/>
      <c r="I109" s="109"/>
      <c r="J109" s="109"/>
      <c r="K109" s="109"/>
      <c r="L109" s="109"/>
    </row>
    <row r="110" spans="1:252" s="12" customFormat="1" ht="33" hidden="1" customHeight="1" thickTop="1" x14ac:dyDescent="0.25">
      <c r="A110" s="298" t="s">
        <v>103</v>
      </c>
      <c r="B110" s="299"/>
      <c r="C110" s="299"/>
      <c r="D110" s="299"/>
      <c r="E110" s="299"/>
      <c r="F110" s="299"/>
      <c r="G110" s="299"/>
      <c r="H110" s="299"/>
      <c r="I110" s="299"/>
      <c r="J110" s="299"/>
      <c r="K110" s="299"/>
      <c r="L110" s="300"/>
    </row>
    <row r="111" spans="1:252" customFormat="1" ht="41.25" hidden="1" customHeight="1" x14ac:dyDescent="0.25">
      <c r="A111" s="301" t="s">
        <v>104</v>
      </c>
      <c r="B111" s="303" t="s">
        <v>183</v>
      </c>
      <c r="C111" s="303" t="s">
        <v>12</v>
      </c>
      <c r="D111" s="303"/>
      <c r="E111" s="305" t="s">
        <v>121</v>
      </c>
      <c r="F111" s="305"/>
      <c r="G111" s="303" t="s">
        <v>4</v>
      </c>
      <c r="H111" s="303" t="s">
        <v>105</v>
      </c>
      <c r="I111" s="303" t="s">
        <v>106</v>
      </c>
      <c r="J111" s="303" t="s">
        <v>15</v>
      </c>
      <c r="K111" s="303"/>
      <c r="L111" s="306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17"/>
      <c r="BN111" s="17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7"/>
      <c r="DG111" s="17"/>
      <c r="DH111" s="17"/>
      <c r="DI111" s="17"/>
      <c r="DJ111" s="17"/>
      <c r="DK111" s="17"/>
      <c r="DL111" s="17"/>
      <c r="DM111" s="17"/>
      <c r="DN111" s="17"/>
      <c r="DO111" s="17"/>
      <c r="DP111" s="17"/>
      <c r="DQ111" s="17"/>
      <c r="DR111" s="17"/>
      <c r="DS111" s="17"/>
      <c r="DT111" s="17"/>
      <c r="DU111" s="17"/>
      <c r="DV111" s="17"/>
      <c r="DW111" s="17"/>
      <c r="DX111" s="17"/>
      <c r="DY111" s="17"/>
      <c r="DZ111" s="17"/>
      <c r="EA111" s="17"/>
      <c r="EB111" s="17"/>
      <c r="EC111" s="17"/>
      <c r="ED111" s="17"/>
      <c r="EE111" s="17"/>
      <c r="EF111" s="17"/>
      <c r="EG111" s="17"/>
      <c r="EH111" s="17"/>
      <c r="EI111" s="17"/>
      <c r="EJ111" s="17"/>
      <c r="EK111" s="17"/>
      <c r="EL111" s="17"/>
      <c r="EM111" s="17"/>
      <c r="EN111" s="17"/>
      <c r="EO111" s="17"/>
      <c r="EP111" s="17"/>
      <c r="EQ111" s="17"/>
      <c r="ER111" s="17"/>
      <c r="ES111" s="17"/>
      <c r="ET111" s="17"/>
      <c r="EU111" s="17"/>
      <c r="EV111" s="17"/>
      <c r="EW111" s="17"/>
      <c r="EX111" s="17"/>
      <c r="EY111" s="17"/>
      <c r="EZ111" s="17"/>
      <c r="FA111" s="17"/>
      <c r="FB111" s="17"/>
      <c r="FC111" s="17"/>
      <c r="FD111" s="17"/>
      <c r="FE111" s="17"/>
      <c r="FF111" s="17"/>
      <c r="FG111" s="17"/>
      <c r="FH111" s="17"/>
      <c r="FI111" s="17"/>
      <c r="FJ111" s="17"/>
      <c r="FK111" s="17"/>
      <c r="FL111" s="17"/>
      <c r="FM111" s="17"/>
      <c r="FN111" s="17"/>
      <c r="FO111" s="17"/>
      <c r="FP111" s="17"/>
      <c r="FQ111" s="17"/>
      <c r="FR111" s="17"/>
      <c r="FS111" s="17"/>
      <c r="FT111" s="17"/>
      <c r="FU111" s="17"/>
      <c r="FV111" s="17"/>
      <c r="FW111" s="17"/>
      <c r="FX111" s="17"/>
      <c r="FY111" s="17"/>
      <c r="FZ111" s="17"/>
      <c r="GA111" s="17"/>
      <c r="GB111" s="17"/>
      <c r="GC111" s="17"/>
      <c r="GD111" s="17"/>
      <c r="GE111" s="17"/>
      <c r="GF111" s="17"/>
      <c r="GG111" s="17"/>
      <c r="GH111" s="17"/>
      <c r="GI111" s="17"/>
      <c r="GJ111" s="17"/>
      <c r="GK111" s="17"/>
      <c r="GL111" s="17"/>
      <c r="GM111" s="17"/>
      <c r="GN111" s="17"/>
      <c r="GO111" s="17"/>
      <c r="GP111" s="17"/>
      <c r="GQ111" s="17"/>
      <c r="GR111" s="17"/>
      <c r="GS111" s="17"/>
      <c r="GT111" s="17"/>
      <c r="GU111" s="17"/>
      <c r="GV111" s="17"/>
      <c r="GW111" s="17"/>
      <c r="GX111" s="17"/>
      <c r="GY111" s="17"/>
      <c r="GZ111" s="17"/>
      <c r="HA111" s="17"/>
      <c r="HB111" s="17"/>
      <c r="HC111" s="17"/>
      <c r="HD111" s="17"/>
      <c r="HE111" s="17"/>
      <c r="HF111" s="17"/>
      <c r="HG111" s="17"/>
      <c r="HH111" s="17"/>
      <c r="HI111" s="17"/>
      <c r="HJ111" s="17"/>
      <c r="HK111" s="17"/>
      <c r="HL111" s="17"/>
      <c r="HM111" s="17"/>
      <c r="HN111" s="17"/>
      <c r="HO111" s="17"/>
      <c r="HP111" s="17"/>
      <c r="HQ111" s="17"/>
      <c r="HR111" s="17"/>
      <c r="HS111" s="17"/>
      <c r="HT111" s="17"/>
      <c r="HU111" s="17"/>
      <c r="HV111" s="17"/>
      <c r="HW111" s="17"/>
      <c r="HX111" s="17"/>
      <c r="HY111" s="17"/>
      <c r="HZ111" s="17"/>
      <c r="IA111" s="17"/>
      <c r="IB111" s="17"/>
      <c r="IC111" s="17"/>
      <c r="ID111" s="17"/>
      <c r="IE111" s="17"/>
      <c r="IF111" s="17"/>
      <c r="IG111" s="17"/>
      <c r="IH111" s="17"/>
      <c r="II111" s="17"/>
      <c r="IJ111" s="17"/>
      <c r="IK111" s="17"/>
      <c r="IL111" s="17"/>
      <c r="IM111" s="17"/>
      <c r="IN111" s="17"/>
      <c r="IO111" s="17"/>
      <c r="IP111" s="17"/>
      <c r="IQ111" s="17"/>
      <c r="IR111" s="17"/>
    </row>
    <row r="112" spans="1:252" customFormat="1" ht="120" hidden="1" customHeight="1" thickBot="1" x14ac:dyDescent="0.3">
      <c r="A112" s="302"/>
      <c r="B112" s="303"/>
      <c r="C112" s="304"/>
      <c r="D112" s="304"/>
      <c r="E112" s="116" t="s">
        <v>16</v>
      </c>
      <c r="F112" s="116" t="s">
        <v>2</v>
      </c>
      <c r="G112" s="304"/>
      <c r="H112" s="304"/>
      <c r="I112" s="304"/>
      <c r="J112" s="304"/>
      <c r="K112" s="304"/>
      <c r="L112" s="30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7"/>
      <c r="DW112" s="17"/>
      <c r="DX112" s="17"/>
      <c r="DY112" s="17"/>
      <c r="DZ112" s="17"/>
      <c r="EA112" s="17"/>
      <c r="EB112" s="17"/>
      <c r="EC112" s="17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17"/>
      <c r="ER112" s="17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17"/>
      <c r="FG112" s="17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17"/>
      <c r="FV112" s="17"/>
      <c r="FW112" s="17"/>
      <c r="FX112" s="17"/>
      <c r="FY112" s="17"/>
      <c r="FZ112" s="17"/>
      <c r="GA112" s="17"/>
      <c r="GB112" s="17"/>
      <c r="GC112" s="17"/>
      <c r="GD112" s="17"/>
      <c r="GE112" s="17"/>
      <c r="GF112" s="17"/>
      <c r="GG112" s="17"/>
      <c r="GH112" s="17"/>
      <c r="GI112" s="17"/>
      <c r="GJ112" s="17"/>
      <c r="GK112" s="17"/>
      <c r="GL112" s="17"/>
      <c r="GM112" s="17"/>
      <c r="GN112" s="17"/>
      <c r="GO112" s="17"/>
      <c r="GP112" s="17"/>
      <c r="GQ112" s="17"/>
      <c r="GR112" s="17"/>
      <c r="GS112" s="17"/>
      <c r="GT112" s="17"/>
      <c r="GU112" s="17"/>
      <c r="GV112" s="17"/>
      <c r="GW112" s="17"/>
      <c r="GX112" s="17"/>
      <c r="GY112" s="17"/>
      <c r="GZ112" s="17"/>
      <c r="HA112" s="17"/>
      <c r="HB112" s="17"/>
      <c r="HC112" s="17"/>
      <c r="HD112" s="17"/>
      <c r="HE112" s="17"/>
      <c r="HF112" s="17"/>
      <c r="HG112" s="17"/>
      <c r="HH112" s="17"/>
      <c r="HI112" s="17"/>
      <c r="HJ112" s="17"/>
      <c r="HK112" s="17"/>
      <c r="HL112" s="17"/>
      <c r="HM112" s="17"/>
      <c r="HN112" s="17"/>
      <c r="HO112" s="17"/>
      <c r="HP112" s="17"/>
      <c r="HQ112" s="17"/>
      <c r="HR112" s="17"/>
      <c r="HS112" s="17"/>
      <c r="HT112" s="17"/>
      <c r="HU112" s="17"/>
      <c r="HV112" s="17"/>
      <c r="HW112" s="17"/>
      <c r="HX112" s="17"/>
      <c r="HY112" s="17"/>
      <c r="HZ112" s="17"/>
      <c r="IA112" s="17"/>
      <c r="IB112" s="17"/>
      <c r="IC112" s="17"/>
      <c r="ID112" s="17"/>
      <c r="IE112" s="17"/>
      <c r="IF112" s="17"/>
      <c r="IG112" s="17"/>
      <c r="IH112" s="17"/>
      <c r="II112" s="17"/>
      <c r="IJ112" s="17"/>
      <c r="IK112" s="17"/>
      <c r="IL112" s="17"/>
      <c r="IM112" s="17"/>
      <c r="IN112" s="17"/>
      <c r="IO112" s="17"/>
      <c r="IP112" s="17"/>
      <c r="IQ112" s="17"/>
      <c r="IR112" s="17"/>
    </row>
    <row r="113" spans="1:12" s="17" customFormat="1" ht="111.75" hidden="1" customHeight="1" thickTop="1" thickBot="1" x14ac:dyDescent="0.3">
      <c r="A113" s="110"/>
      <c r="B113" s="111" t="s">
        <v>99</v>
      </c>
      <c r="C113" s="112"/>
      <c r="D113" s="112"/>
      <c r="E113" s="113"/>
      <c r="F113" s="113"/>
      <c r="G113" s="113"/>
      <c r="H113" s="112"/>
      <c r="I113" s="114"/>
      <c r="J113" s="114"/>
      <c r="K113" s="115"/>
      <c r="L113" s="115"/>
    </row>
    <row r="114" spans="1:12" s="17" customFormat="1" ht="90.75" hidden="1" customHeight="1" thickTop="1" x14ac:dyDescent="0.25">
      <c r="A114" s="64"/>
      <c r="B114" s="46" t="s">
        <v>107</v>
      </c>
      <c r="C114" s="65"/>
      <c r="D114" s="65"/>
      <c r="E114" s="48"/>
      <c r="F114" s="48"/>
      <c r="G114" s="48"/>
      <c r="H114" s="65"/>
      <c r="I114" s="28"/>
      <c r="J114" s="28"/>
      <c r="K114" s="29"/>
      <c r="L114" s="30"/>
    </row>
    <row r="115" spans="1:12" s="31" customFormat="1" ht="107.25" hidden="1" x14ac:dyDescent="0.25">
      <c r="A115" s="165"/>
      <c r="B115" s="168" t="s">
        <v>187</v>
      </c>
      <c r="C115" s="169"/>
      <c r="D115" s="169" t="s">
        <v>122</v>
      </c>
      <c r="E115" s="170">
        <v>1140720</v>
      </c>
      <c r="F115" s="171"/>
      <c r="G115" s="172">
        <f t="shared" ref="G115:G120" si="6">E115+F115</f>
        <v>1140720</v>
      </c>
      <c r="H115" s="173" t="s">
        <v>189</v>
      </c>
      <c r="I115" s="152"/>
      <c r="J115" s="152"/>
      <c r="K115" s="7"/>
      <c r="L115" s="37"/>
    </row>
    <row r="116" spans="1:12" s="31" customFormat="1" ht="108" hidden="1" x14ac:dyDescent="0.25">
      <c r="A116" s="165"/>
      <c r="B116" s="168" t="s">
        <v>191</v>
      </c>
      <c r="C116" s="169"/>
      <c r="D116" s="176" t="s">
        <v>204</v>
      </c>
      <c r="E116" s="174">
        <v>479102.4</v>
      </c>
      <c r="F116" s="171"/>
      <c r="G116" s="172">
        <f t="shared" si="6"/>
        <v>479102.4</v>
      </c>
      <c r="H116" s="175" t="s">
        <v>203</v>
      </c>
      <c r="I116" s="152"/>
      <c r="J116" s="152"/>
      <c r="K116" s="7"/>
      <c r="L116" s="37"/>
    </row>
    <row r="117" spans="1:12" s="31" customFormat="1" ht="123" hidden="1" x14ac:dyDescent="0.25">
      <c r="A117" s="32"/>
      <c r="B117" s="104" t="s">
        <v>188</v>
      </c>
      <c r="C117" s="33"/>
      <c r="D117" s="33" t="s">
        <v>138</v>
      </c>
      <c r="E117" s="146">
        <v>17110000</v>
      </c>
      <c r="F117" s="35"/>
      <c r="G117" s="36">
        <f t="shared" si="6"/>
        <v>17110000</v>
      </c>
      <c r="H117" s="147" t="s">
        <v>190</v>
      </c>
      <c r="I117" s="20"/>
      <c r="J117" s="20"/>
      <c r="K117" s="7"/>
      <c r="L117" s="37"/>
    </row>
    <row r="118" spans="1:12" s="31" customFormat="1" ht="123.75" hidden="1" x14ac:dyDescent="0.25">
      <c r="A118" s="32"/>
      <c r="B118" s="104" t="s">
        <v>192</v>
      </c>
      <c r="C118" s="33"/>
      <c r="D118" s="33" t="s">
        <v>138</v>
      </c>
      <c r="E118" s="34">
        <v>10064573</v>
      </c>
      <c r="F118" s="35"/>
      <c r="G118" s="36">
        <f t="shared" si="6"/>
        <v>10064573</v>
      </c>
      <c r="H118" s="145" t="s">
        <v>184</v>
      </c>
      <c r="I118" s="20"/>
      <c r="J118" s="20"/>
      <c r="K118" s="7"/>
      <c r="L118" s="37"/>
    </row>
    <row r="119" spans="1:12" s="31" customFormat="1" ht="61.5" hidden="1" x14ac:dyDescent="0.25">
      <c r="A119" s="32"/>
      <c r="B119" s="104" t="s">
        <v>170</v>
      </c>
      <c r="C119" s="33"/>
      <c r="D119" s="33" t="s">
        <v>169</v>
      </c>
      <c r="E119" s="34">
        <v>11664000</v>
      </c>
      <c r="F119" s="35"/>
      <c r="G119" s="36">
        <f t="shared" si="6"/>
        <v>11664000</v>
      </c>
      <c r="H119" s="103" t="s">
        <v>136</v>
      </c>
      <c r="I119" s="20"/>
      <c r="J119" s="20"/>
      <c r="K119" s="7"/>
      <c r="L119" s="37"/>
    </row>
    <row r="120" spans="1:12" s="31" customFormat="1" ht="47.25" hidden="1" customHeight="1" thickBot="1" x14ac:dyDescent="0.3">
      <c r="A120" s="38"/>
      <c r="B120" s="105" t="s">
        <v>108</v>
      </c>
      <c r="C120" s="39"/>
      <c r="D120" s="39"/>
      <c r="E120" s="40">
        <f>E116+E118+E119</f>
        <v>22207675.399999999</v>
      </c>
      <c r="F120" s="41"/>
      <c r="G120" s="42">
        <f t="shared" si="6"/>
        <v>22207675.399999999</v>
      </c>
      <c r="H120" s="43" t="s">
        <v>137</v>
      </c>
      <c r="I120" s="43"/>
      <c r="J120" s="43"/>
      <c r="K120" s="44"/>
      <c r="L120" s="45"/>
    </row>
    <row r="121" spans="1:12" s="31" customFormat="1" ht="156" hidden="1" customHeight="1" thickTop="1" x14ac:dyDescent="0.25">
      <c r="A121" s="26"/>
      <c r="B121" s="46" t="s">
        <v>33</v>
      </c>
      <c r="C121" s="47"/>
      <c r="D121" s="47"/>
      <c r="E121" s="47"/>
      <c r="F121" s="27"/>
      <c r="G121" s="48"/>
      <c r="H121" s="148" t="s">
        <v>195</v>
      </c>
      <c r="I121" s="28"/>
      <c r="J121" s="28"/>
      <c r="K121" s="144"/>
      <c r="L121" s="30"/>
    </row>
    <row r="122" spans="1:12" s="31" customFormat="1" ht="92.25" hidden="1" customHeight="1" x14ac:dyDescent="0.25">
      <c r="A122" s="32"/>
      <c r="B122" s="33" t="s">
        <v>123</v>
      </c>
      <c r="C122" s="33" t="s">
        <v>43</v>
      </c>
      <c r="D122" s="141" t="s">
        <v>179</v>
      </c>
      <c r="E122" s="142">
        <v>690000</v>
      </c>
      <c r="F122" s="142"/>
      <c r="G122" s="143">
        <f t="shared" ref="G122:G134" si="7">E122+F122</f>
        <v>690000</v>
      </c>
      <c r="H122" s="139" t="s">
        <v>185</v>
      </c>
      <c r="I122" s="136"/>
      <c r="J122" s="20"/>
      <c r="K122" s="7"/>
      <c r="L122" s="37"/>
    </row>
    <row r="123" spans="1:12" s="31" customFormat="1" ht="103.5" hidden="1" customHeight="1" x14ac:dyDescent="0.25">
      <c r="A123" s="32"/>
      <c r="B123" s="33" t="s">
        <v>109</v>
      </c>
      <c r="C123" s="33" t="s">
        <v>193</v>
      </c>
      <c r="D123" s="141" t="s">
        <v>110</v>
      </c>
      <c r="E123" s="142">
        <f>225000*2</f>
        <v>450000</v>
      </c>
      <c r="F123" s="142"/>
      <c r="G123" s="143">
        <f t="shared" si="7"/>
        <v>450000</v>
      </c>
      <c r="H123" s="140" t="s">
        <v>181</v>
      </c>
      <c r="I123" s="137"/>
      <c r="J123" s="20"/>
      <c r="K123" s="7"/>
      <c r="L123" s="37"/>
    </row>
    <row r="124" spans="1:12" s="31" customFormat="1" ht="95.25" hidden="1" customHeight="1" x14ac:dyDescent="0.25">
      <c r="A124" s="32"/>
      <c r="B124" s="33" t="s">
        <v>109</v>
      </c>
      <c r="C124" s="33" t="s">
        <v>193</v>
      </c>
      <c r="D124" s="141" t="s">
        <v>124</v>
      </c>
      <c r="E124" s="142">
        <v>1500000</v>
      </c>
      <c r="F124" s="142"/>
      <c r="G124" s="143">
        <f t="shared" si="7"/>
        <v>1500000</v>
      </c>
      <c r="H124" s="139" t="s">
        <v>185</v>
      </c>
      <c r="I124" s="138"/>
      <c r="J124" s="20"/>
      <c r="K124" s="7"/>
      <c r="L124" s="37"/>
    </row>
    <row r="125" spans="1:12" s="31" customFormat="1" ht="153" hidden="1" customHeight="1" x14ac:dyDescent="0.25">
      <c r="A125" s="32"/>
      <c r="B125" s="33" t="s">
        <v>125</v>
      </c>
      <c r="C125" s="33" t="s">
        <v>193</v>
      </c>
      <c r="D125" s="141" t="s">
        <v>126</v>
      </c>
      <c r="E125" s="142">
        <f>170000*2</f>
        <v>340000</v>
      </c>
      <c r="F125" s="142"/>
      <c r="G125" s="143">
        <f t="shared" si="7"/>
        <v>340000</v>
      </c>
      <c r="H125" s="139" t="s">
        <v>186</v>
      </c>
      <c r="I125" s="137"/>
      <c r="J125" s="20"/>
      <c r="K125" s="7"/>
      <c r="L125" s="37"/>
    </row>
    <row r="126" spans="1:12" s="31" customFormat="1" ht="60.75" hidden="1" customHeight="1" x14ac:dyDescent="0.25">
      <c r="A126" s="165"/>
      <c r="B126" s="166"/>
      <c r="C126" s="149" t="s">
        <v>127</v>
      </c>
      <c r="D126" s="149" t="s">
        <v>201</v>
      </c>
      <c r="E126" s="150">
        <v>268812.5</v>
      </c>
      <c r="F126" s="150"/>
      <c r="G126" s="151">
        <f t="shared" si="7"/>
        <v>268812.5</v>
      </c>
      <c r="H126" s="177" t="s">
        <v>202</v>
      </c>
      <c r="I126" s="167"/>
      <c r="J126" s="167"/>
      <c r="K126" s="7"/>
      <c r="L126" s="37"/>
    </row>
    <row r="127" spans="1:12" s="31" customFormat="1" ht="60.75" hidden="1" customHeight="1" thickBot="1" x14ac:dyDescent="0.3">
      <c r="A127" s="38"/>
      <c r="B127" s="50" t="s">
        <v>111</v>
      </c>
      <c r="C127" s="39"/>
      <c r="D127" s="39"/>
      <c r="E127" s="51">
        <f>SUM(E122:E126)</f>
        <v>3248812.5</v>
      </c>
      <c r="F127" s="41"/>
      <c r="G127" s="51">
        <f>E127+F127</f>
        <v>3248812.5</v>
      </c>
      <c r="H127" s="52"/>
      <c r="I127" s="43"/>
      <c r="J127" s="43"/>
      <c r="K127" s="135" t="s">
        <v>178</v>
      </c>
      <c r="L127" s="45"/>
    </row>
    <row r="128" spans="1:12" s="31" customFormat="1" ht="82.5" hidden="1" customHeight="1" thickTop="1" x14ac:dyDescent="0.25">
      <c r="A128" s="26"/>
      <c r="B128" s="46" t="s">
        <v>112</v>
      </c>
      <c r="C128" s="47"/>
      <c r="D128" s="47"/>
      <c r="E128" s="47"/>
      <c r="F128" s="27"/>
      <c r="G128" s="48"/>
      <c r="H128" s="49"/>
      <c r="I128" s="28"/>
      <c r="J128" s="28"/>
      <c r="K128" s="144"/>
      <c r="L128" s="30"/>
    </row>
    <row r="129" spans="1:13" s="31" customFormat="1" ht="47.25" hidden="1" customHeight="1" x14ac:dyDescent="0.25">
      <c r="A129" s="32"/>
      <c r="B129" s="149" t="s">
        <v>113</v>
      </c>
      <c r="C129" s="149" t="s">
        <v>114</v>
      </c>
      <c r="D129" s="149" t="s">
        <v>196</v>
      </c>
      <c r="E129" s="150">
        <v>117835.9</v>
      </c>
      <c r="F129" s="150"/>
      <c r="G129" s="151">
        <f t="shared" si="7"/>
        <v>117835.9</v>
      </c>
      <c r="H129" s="153" t="s">
        <v>198</v>
      </c>
      <c r="I129" s="152"/>
      <c r="J129" s="152"/>
      <c r="K129" s="7"/>
      <c r="L129" s="37"/>
    </row>
    <row r="130" spans="1:13" s="31" customFormat="1" ht="47.25" hidden="1" customHeight="1" x14ac:dyDescent="0.25">
      <c r="A130" s="32"/>
      <c r="B130" s="149" t="s">
        <v>113</v>
      </c>
      <c r="C130" s="149" t="s">
        <v>114</v>
      </c>
      <c r="D130" s="149" t="s">
        <v>197</v>
      </c>
      <c r="E130" s="150">
        <v>112925.65</v>
      </c>
      <c r="F130" s="150"/>
      <c r="G130" s="151">
        <f t="shared" si="7"/>
        <v>112925.65</v>
      </c>
      <c r="H130" s="153" t="s">
        <v>199</v>
      </c>
      <c r="I130" s="152"/>
      <c r="J130" s="152"/>
      <c r="K130" s="7"/>
      <c r="L130" s="37"/>
    </row>
    <row r="131" spans="1:13" s="31" customFormat="1" ht="47.25" hidden="1" customHeight="1" x14ac:dyDescent="0.25">
      <c r="A131" s="32"/>
      <c r="B131" s="159" t="s">
        <v>113</v>
      </c>
      <c r="C131" s="159" t="s">
        <v>115</v>
      </c>
      <c r="D131" s="159" t="s">
        <v>128</v>
      </c>
      <c r="E131" s="164">
        <v>71324</v>
      </c>
      <c r="F131" s="160"/>
      <c r="G131" s="161">
        <f t="shared" si="7"/>
        <v>71324</v>
      </c>
      <c r="H131" s="162" t="s">
        <v>182</v>
      </c>
      <c r="I131" s="163"/>
      <c r="J131" s="163"/>
      <c r="K131" s="7"/>
      <c r="L131" s="37"/>
    </row>
    <row r="132" spans="1:13" s="31" customFormat="1" ht="68.25" hidden="1" customHeight="1" x14ac:dyDescent="0.25">
      <c r="A132" s="133"/>
      <c r="B132" s="33" t="s">
        <v>113</v>
      </c>
      <c r="C132" s="33" t="s">
        <v>115</v>
      </c>
      <c r="D132" s="154" t="s">
        <v>175</v>
      </c>
      <c r="E132" s="155">
        <v>865000</v>
      </c>
      <c r="F132" s="156"/>
      <c r="G132" s="143">
        <f t="shared" si="7"/>
        <v>865000</v>
      </c>
      <c r="H132" s="157" t="s">
        <v>200</v>
      </c>
      <c r="J132" s="24"/>
      <c r="K132" s="25"/>
      <c r="L132" s="134"/>
    </row>
    <row r="133" spans="1:13" s="31" customFormat="1" ht="47.25" hidden="1" customHeight="1" thickBot="1" x14ac:dyDescent="0.3">
      <c r="A133" s="38"/>
      <c r="B133" s="50" t="s">
        <v>116</v>
      </c>
      <c r="C133" s="83"/>
      <c r="D133" s="83"/>
      <c r="E133" s="51">
        <f>SUM(E129:E132)</f>
        <v>1167085.55</v>
      </c>
      <c r="F133" s="41"/>
      <c r="G133" s="51">
        <f t="shared" si="7"/>
        <v>1167085.55</v>
      </c>
      <c r="H133" s="53"/>
      <c r="I133" s="43"/>
      <c r="J133" s="43"/>
      <c r="K133" s="158"/>
      <c r="L133" s="45"/>
    </row>
    <row r="134" spans="1:13" s="12" customFormat="1" ht="37.35" hidden="1" customHeight="1" thickTop="1" x14ac:dyDescent="0.25">
      <c r="A134" s="54"/>
      <c r="B134" s="55" t="s">
        <v>117</v>
      </c>
      <c r="C134" s="56"/>
      <c r="D134" s="56"/>
      <c r="E134" s="84">
        <f>E120+E127+E133</f>
        <v>26623573.449999999</v>
      </c>
      <c r="F134" s="57"/>
      <c r="G134" s="57">
        <f t="shared" si="7"/>
        <v>26623573.449999999</v>
      </c>
      <c r="H134" s="58"/>
      <c r="I134" s="58"/>
      <c r="J134" s="58"/>
      <c r="K134" s="58"/>
      <c r="L134" s="58"/>
    </row>
    <row r="135" spans="1:13" s="12" customFormat="1" ht="37.35" hidden="1" customHeight="1" x14ac:dyDescent="0.25">
      <c r="A135" s="18"/>
      <c r="B135" s="59"/>
      <c r="C135" s="60"/>
      <c r="D135" s="60"/>
      <c r="E135" s="61"/>
      <c r="F135" s="61"/>
      <c r="G135" s="61"/>
      <c r="H135" s="61"/>
      <c r="I135" s="62"/>
      <c r="J135" s="61"/>
      <c r="K135" s="61"/>
      <c r="L135" s="61"/>
    </row>
    <row r="136" spans="1:13" s="17" customFormat="1" ht="90.75" hidden="1" customHeight="1" thickBot="1" x14ac:dyDescent="0.3">
      <c r="A136" s="21"/>
      <c r="B136" s="63" t="s">
        <v>118</v>
      </c>
      <c r="C136" s="22"/>
      <c r="D136" s="22"/>
      <c r="E136" s="23"/>
      <c r="F136" s="23"/>
      <c r="G136" s="23"/>
      <c r="H136" s="22"/>
      <c r="I136" s="24"/>
      <c r="J136" s="24"/>
      <c r="K136" s="25"/>
      <c r="L136" s="25"/>
    </row>
    <row r="137" spans="1:13" s="17" customFormat="1" ht="48" hidden="1" thickTop="1" x14ac:dyDescent="0.25">
      <c r="A137" s="64"/>
      <c r="B137" s="85" t="s">
        <v>132</v>
      </c>
      <c r="C137" s="65"/>
      <c r="D137" s="86" t="s">
        <v>139</v>
      </c>
      <c r="E137" s="87">
        <v>600000</v>
      </c>
      <c r="F137" s="88"/>
      <c r="G137" s="89">
        <f>E137</f>
        <v>600000</v>
      </c>
      <c r="H137" s="86"/>
      <c r="I137" s="28"/>
      <c r="J137" s="28"/>
      <c r="K137" s="29"/>
      <c r="L137" s="30"/>
      <c r="M137" s="14"/>
    </row>
    <row r="138" spans="1:13" s="17" customFormat="1" ht="78.75" hidden="1" x14ac:dyDescent="0.25">
      <c r="A138" s="90"/>
      <c r="B138" s="66" t="s">
        <v>132</v>
      </c>
      <c r="C138" s="19"/>
      <c r="D138" s="91" t="s">
        <v>140</v>
      </c>
      <c r="E138" s="92">
        <v>1000000</v>
      </c>
      <c r="F138" s="93"/>
      <c r="G138" s="94">
        <f t="shared" ref="G138:G141" si="8">E138</f>
        <v>1000000</v>
      </c>
      <c r="H138" s="91" t="s">
        <v>133</v>
      </c>
      <c r="I138" s="20"/>
      <c r="J138" s="20"/>
      <c r="K138" s="7"/>
      <c r="L138" s="37"/>
      <c r="M138" s="14"/>
    </row>
    <row r="139" spans="1:13" s="31" customFormat="1" ht="47.25" hidden="1" x14ac:dyDescent="0.25">
      <c r="A139" s="32"/>
      <c r="B139" s="66" t="s">
        <v>132</v>
      </c>
      <c r="C139" s="33"/>
      <c r="D139" s="95" t="s">
        <v>141</v>
      </c>
      <c r="E139" s="92">
        <v>850000</v>
      </c>
      <c r="F139" s="92"/>
      <c r="G139" s="94">
        <f t="shared" si="8"/>
        <v>850000</v>
      </c>
      <c r="H139" s="62"/>
      <c r="I139" s="20"/>
      <c r="J139" s="20"/>
      <c r="K139" s="7"/>
      <c r="L139" s="37"/>
      <c r="M139" s="14"/>
    </row>
    <row r="140" spans="1:13" s="31" customFormat="1" ht="47.25" hidden="1" x14ac:dyDescent="0.25">
      <c r="A140" s="32"/>
      <c r="B140" s="66" t="s">
        <v>132</v>
      </c>
      <c r="C140" s="33"/>
      <c r="D140" s="95" t="s">
        <v>134</v>
      </c>
      <c r="E140" s="92">
        <v>150000</v>
      </c>
      <c r="F140" s="92"/>
      <c r="G140" s="94">
        <f t="shared" si="8"/>
        <v>150000</v>
      </c>
      <c r="H140" s="62"/>
      <c r="I140" s="20"/>
      <c r="J140" s="20"/>
      <c r="K140" s="7"/>
      <c r="L140" s="37"/>
      <c r="M140" s="14"/>
    </row>
    <row r="141" spans="1:13" s="31" customFormat="1" ht="48" hidden="1" thickBot="1" x14ac:dyDescent="0.3">
      <c r="A141" s="38"/>
      <c r="B141" s="96" t="s">
        <v>132</v>
      </c>
      <c r="C141" s="97"/>
      <c r="D141" s="98" t="s">
        <v>142</v>
      </c>
      <c r="E141" s="99">
        <v>750000</v>
      </c>
      <c r="F141" s="99"/>
      <c r="G141" s="100">
        <f t="shared" si="8"/>
        <v>750000</v>
      </c>
      <c r="H141" s="101" t="s">
        <v>135</v>
      </c>
      <c r="I141" s="43"/>
      <c r="J141" s="43"/>
      <c r="K141" s="44"/>
      <c r="L141" s="45"/>
      <c r="M141" s="14"/>
    </row>
    <row r="142" spans="1:13" s="12" customFormat="1" ht="36.75" hidden="1" customHeight="1" thickTop="1" thickBot="1" x14ac:dyDescent="0.3">
      <c r="A142" s="67"/>
      <c r="B142" s="68" t="s">
        <v>119</v>
      </c>
      <c r="C142" s="69"/>
      <c r="D142" s="69"/>
      <c r="E142" s="70">
        <f>SUM(E137:E141)</f>
        <v>3350000</v>
      </c>
      <c r="F142" s="70">
        <f>SUM(F137:F141)</f>
        <v>0</v>
      </c>
      <c r="G142" s="70">
        <f t="shared" ref="G142" si="9">E142+F142</f>
        <v>3350000</v>
      </c>
      <c r="H142" s="71"/>
      <c r="I142" s="71"/>
      <c r="J142" s="71"/>
      <c r="K142" s="71"/>
      <c r="L142" s="72"/>
      <c r="M142" s="102"/>
    </row>
    <row r="143" spans="1:13" s="12" customFormat="1" ht="33" hidden="1" customHeight="1" thickTop="1" thickBot="1" x14ac:dyDescent="0.3">
      <c r="A143" s="73"/>
      <c r="B143" s="74" t="s">
        <v>120</v>
      </c>
      <c r="C143" s="75"/>
      <c r="D143" s="75"/>
      <c r="E143" s="76">
        <f>E142+E134</f>
        <v>29973573.449999999</v>
      </c>
      <c r="F143" s="76"/>
      <c r="G143" s="76">
        <f t="shared" ref="G143" si="10">E143+F143</f>
        <v>29973573.449999999</v>
      </c>
      <c r="H143" s="77"/>
      <c r="I143" s="77"/>
      <c r="J143" s="77"/>
      <c r="K143" s="77"/>
      <c r="L143" s="78"/>
    </row>
    <row r="144" spans="1:13" s="12" customFormat="1" ht="33" hidden="1" customHeight="1" thickTop="1" x14ac:dyDescent="0.25">
      <c r="A144" s="79"/>
      <c r="B144" s="80" t="s">
        <v>144</v>
      </c>
      <c r="C144" s="81"/>
      <c r="D144" s="81"/>
      <c r="E144" s="117">
        <f>E143+E108</f>
        <v>48156147.599999994</v>
      </c>
      <c r="F144" s="117">
        <f>F143+F108</f>
        <v>1390000</v>
      </c>
      <c r="G144" s="118">
        <f>G143+G108</f>
        <v>49546147.599999994</v>
      </c>
      <c r="H144" s="82"/>
      <c r="I144" s="82"/>
      <c r="J144" s="82"/>
      <c r="K144" s="82"/>
      <c r="L144" s="82"/>
    </row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</sheetData>
  <mergeCells count="37">
    <mergeCell ref="B13:C13"/>
    <mergeCell ref="I12:J12"/>
    <mergeCell ref="A21:L21"/>
    <mergeCell ref="A110:L110"/>
    <mergeCell ref="A111:A112"/>
    <mergeCell ref="B111:B112"/>
    <mergeCell ref="C111:D112"/>
    <mergeCell ref="E111:F111"/>
    <mergeCell ref="G111:G112"/>
    <mergeCell ref="H111:H112"/>
    <mergeCell ref="I111:I112"/>
    <mergeCell ref="J111:J112"/>
    <mergeCell ref="K111:K112"/>
    <mergeCell ref="L111:L112"/>
    <mergeCell ref="A22:A23"/>
    <mergeCell ref="L22:L23"/>
    <mergeCell ref="K22:K23"/>
    <mergeCell ref="I22:I23"/>
    <mergeCell ref="J22:J23"/>
    <mergeCell ref="A103:D103"/>
    <mergeCell ref="A105:A106"/>
    <mergeCell ref="B22:B23"/>
    <mergeCell ref="C22:D23"/>
    <mergeCell ref="E22:F22"/>
    <mergeCell ref="G22:G23"/>
    <mergeCell ref="H22:H23"/>
    <mergeCell ref="A107:D107"/>
    <mergeCell ref="A100:A102"/>
    <mergeCell ref="A39:A46"/>
    <mergeCell ref="A47:D47"/>
    <mergeCell ref="B68:B77"/>
    <mergeCell ref="A81:A85"/>
    <mergeCell ref="A86:D86"/>
    <mergeCell ref="A88:A94"/>
    <mergeCell ref="A95:D95"/>
    <mergeCell ref="A97:A98"/>
    <mergeCell ref="A99:D99"/>
  </mergeCells>
  <dataValidations count="1">
    <dataValidation type="list" allowBlank="1" showInputMessage="1" showErrorMessage="1" sqref="K24:L24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8" scale="35" fitToHeight="0" orientation="landscape" r:id="rId1"/>
  <headerFooter>
    <oddFooter>&amp;C&amp;F&amp;RΣελίδα &amp;P από &amp;N</oddFooter>
  </headerFooter>
  <rowBreaks count="3" manualBreakCount="3">
    <brk id="20" max="11" man="1"/>
    <brk id="47" max="11" man="1"/>
    <brk id="8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"/>
  <sheetViews>
    <sheetView workbookViewId="0">
      <selection activeCell="C3" sqref="C3:L3"/>
    </sheetView>
  </sheetViews>
  <sheetFormatPr defaultRowHeight="14.25" x14ac:dyDescent="0.2"/>
  <cols>
    <col min="1" max="1" width="25.5703125" style="121" bestFit="1" customWidth="1"/>
    <col min="2" max="16384" width="9.140625" style="121"/>
  </cols>
  <sheetData>
    <row r="1" spans="1:12" ht="30" customHeight="1" thickTop="1" thickBot="1" x14ac:dyDescent="0.25">
      <c r="A1" s="119" t="s">
        <v>145</v>
      </c>
      <c r="B1" s="120" t="s">
        <v>146</v>
      </c>
      <c r="C1" s="316" t="s">
        <v>147</v>
      </c>
      <c r="D1" s="316"/>
      <c r="E1" s="316"/>
      <c r="F1" s="316"/>
      <c r="G1" s="316"/>
      <c r="H1" s="316"/>
      <c r="I1" s="316"/>
      <c r="J1" s="316"/>
      <c r="K1" s="316"/>
      <c r="L1" s="317"/>
    </row>
    <row r="2" spans="1:12" ht="30" customHeight="1" thickTop="1" x14ac:dyDescent="0.2">
      <c r="A2" s="122" t="s">
        <v>148</v>
      </c>
      <c r="B2" s="123" t="s">
        <v>149</v>
      </c>
      <c r="C2" s="318" t="s">
        <v>150</v>
      </c>
      <c r="D2" s="318"/>
      <c r="E2" s="318"/>
      <c r="F2" s="318"/>
      <c r="G2" s="318"/>
      <c r="H2" s="318"/>
      <c r="I2" s="318"/>
      <c r="J2" s="318"/>
      <c r="K2" s="318"/>
      <c r="L2" s="319"/>
    </row>
    <row r="3" spans="1:12" ht="30" customHeight="1" x14ac:dyDescent="0.2">
      <c r="A3" s="124" t="s">
        <v>151</v>
      </c>
      <c r="B3" s="125" t="s">
        <v>149</v>
      </c>
      <c r="C3" s="320" t="s">
        <v>152</v>
      </c>
      <c r="D3" s="320"/>
      <c r="E3" s="320"/>
      <c r="F3" s="320"/>
      <c r="G3" s="320"/>
      <c r="H3" s="320"/>
      <c r="I3" s="320"/>
      <c r="J3" s="320"/>
      <c r="K3" s="320"/>
      <c r="L3" s="321"/>
    </row>
    <row r="4" spans="1:12" ht="30" customHeight="1" x14ac:dyDescent="0.2">
      <c r="A4" s="124" t="s">
        <v>153</v>
      </c>
      <c r="B4" s="125" t="s">
        <v>149</v>
      </c>
      <c r="C4" s="320" t="s">
        <v>154</v>
      </c>
      <c r="D4" s="320"/>
      <c r="E4" s="320"/>
      <c r="F4" s="320"/>
      <c r="G4" s="320"/>
      <c r="H4" s="320"/>
      <c r="I4" s="320"/>
      <c r="J4" s="320"/>
      <c r="K4" s="320"/>
      <c r="L4" s="321"/>
    </row>
    <row r="5" spans="1:12" ht="30" customHeight="1" x14ac:dyDescent="0.2">
      <c r="A5" s="124" t="s">
        <v>155</v>
      </c>
      <c r="B5" s="125" t="s">
        <v>149</v>
      </c>
      <c r="C5" s="320" t="s">
        <v>156</v>
      </c>
      <c r="D5" s="320"/>
      <c r="E5" s="320"/>
      <c r="F5" s="320"/>
      <c r="G5" s="320"/>
      <c r="H5" s="320"/>
      <c r="I5" s="320"/>
      <c r="J5" s="320"/>
      <c r="K5" s="320"/>
      <c r="L5" s="321"/>
    </row>
    <row r="6" spans="1:12" ht="30" customHeight="1" x14ac:dyDescent="0.2">
      <c r="A6" s="124" t="s">
        <v>157</v>
      </c>
      <c r="B6" s="125" t="s">
        <v>149</v>
      </c>
      <c r="C6" s="320" t="s">
        <v>158</v>
      </c>
      <c r="D6" s="320"/>
      <c r="E6" s="320"/>
      <c r="F6" s="320"/>
      <c r="G6" s="320"/>
      <c r="H6" s="320"/>
      <c r="I6" s="320"/>
      <c r="J6" s="320"/>
      <c r="K6" s="320"/>
      <c r="L6" s="321"/>
    </row>
    <row r="7" spans="1:12" ht="30" customHeight="1" thickBot="1" x14ac:dyDescent="0.25">
      <c r="A7" s="126" t="s">
        <v>159</v>
      </c>
      <c r="B7" s="127" t="s">
        <v>149</v>
      </c>
      <c r="C7" s="310" t="s">
        <v>160</v>
      </c>
      <c r="D7" s="310"/>
      <c r="E7" s="310"/>
      <c r="F7" s="310"/>
      <c r="G7" s="310"/>
      <c r="H7" s="310"/>
      <c r="I7" s="310"/>
      <c r="J7" s="310"/>
      <c r="K7" s="310"/>
      <c r="L7" s="311"/>
    </row>
    <row r="8" spans="1:12" ht="30" customHeight="1" thickTop="1" x14ac:dyDescent="0.2">
      <c r="A8" s="128" t="s">
        <v>161</v>
      </c>
      <c r="B8" s="129" t="s">
        <v>162</v>
      </c>
      <c r="C8" s="312" t="s">
        <v>163</v>
      </c>
      <c r="D8" s="312"/>
      <c r="E8" s="312"/>
      <c r="F8" s="312"/>
      <c r="G8" s="312"/>
      <c r="H8" s="312"/>
      <c r="I8" s="312"/>
      <c r="J8" s="312"/>
      <c r="K8" s="312"/>
      <c r="L8" s="313"/>
    </row>
    <row r="9" spans="1:12" ht="30" customHeight="1" thickBot="1" x14ac:dyDescent="0.25">
      <c r="A9" s="130" t="s">
        <v>164</v>
      </c>
      <c r="B9" s="131" t="s">
        <v>162</v>
      </c>
      <c r="C9" s="314" t="s">
        <v>165</v>
      </c>
      <c r="D9" s="314"/>
      <c r="E9" s="314"/>
      <c r="F9" s="314"/>
      <c r="G9" s="314"/>
      <c r="H9" s="314"/>
      <c r="I9" s="314"/>
      <c r="J9" s="314"/>
      <c r="K9" s="314"/>
      <c r="L9" s="315"/>
    </row>
    <row r="10" spans="1:12" ht="15" thickTop="1" x14ac:dyDescent="0.2"/>
  </sheetData>
  <mergeCells count="9">
    <mergeCell ref="C7:L7"/>
    <mergeCell ref="C8:L8"/>
    <mergeCell ref="C9:L9"/>
    <mergeCell ref="C1:L1"/>
    <mergeCell ref="C2:L2"/>
    <mergeCell ref="C3:L3"/>
    <mergeCell ref="C4:L4"/>
    <mergeCell ref="C5:L5"/>
    <mergeCell ref="C6:L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1</vt:i4>
      </vt:variant>
    </vt:vector>
  </HeadingPairs>
  <TitlesOfParts>
    <vt:vector size="3" baseType="lpstr">
      <vt:lpstr>ΒΟΡΕΙΟ ΑΙΓΑΙΟ Προτάσεις</vt:lpstr>
      <vt:lpstr>ΚΩΔΙΚΟΙ ΠΑΡΕΜΒΑΣΗΣ</vt:lpstr>
      <vt:lpstr>'ΒΟΡΕΙΟ ΑΙΓΑΙΟ Προτάσεις'!Print_Area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ΚΑΘΑΡΑΚΗ ΜΑΡΙΑ</dc:creator>
  <cp:lastModifiedBy>Filippos Stergiopoulos</cp:lastModifiedBy>
  <cp:lastPrinted>2024-04-11T08:23:54Z</cp:lastPrinted>
  <dcterms:created xsi:type="dcterms:W3CDTF">2022-09-27T11:10:42Z</dcterms:created>
  <dcterms:modified xsi:type="dcterms:W3CDTF">2024-04-23T07:31:39Z</dcterms:modified>
</cp:coreProperties>
</file>